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huy\Desktop\YOSSIO\PRESUPUESTO 2018\"/>
    </mc:Choice>
  </mc:AlternateContent>
  <bookViews>
    <workbookView xWindow="0" yWindow="0" windowWidth="23040" windowHeight="9375" tabRatio="938"/>
  </bookViews>
  <sheets>
    <sheet name="ESTIMACIÓN DE INGRESOS" sheetId="53" r:id="rId1"/>
    <sheet name="PRESUP.EGRESOS FUENTE FINANCIAM" sheetId="14" r:id="rId2"/>
    <sheet name="PROYECCIONES INGRESOS" sheetId="10" r:id="rId3"/>
    <sheet name="PROYECCIONES EGRESOS" sheetId="11" r:id="rId4"/>
    <sheet name="CLASIFIC.ADMINISTRATIVA" sheetId="25" r:id="rId5"/>
    <sheet name="CLASIFIC.FUNCIONAL DEL GASTO" sheetId="24" r:id="rId6"/>
    <sheet name="ESTUDIOS ACTUARIALES" sheetId="54" r:id="rId7"/>
    <sheet name="PLANTILLA  " sheetId="32" r:id="rId8"/>
    <sheet name=" CAT. FUNCION, SUB FUNCION" sheetId="21" r:id="rId9"/>
  </sheets>
  <definedNames>
    <definedName name="_xlnm._FilterDatabase" localSheetId="5" hidden="1">'CLASIFIC.FUNCIONAL DEL GASTO'!$A$6:$F$147</definedName>
    <definedName name="_xlnm._FilterDatabase" localSheetId="0" hidden="1">'ESTIMACIÓN DE INGRESOS'!$A$6:$C$114</definedName>
    <definedName name="_xlnm._FilterDatabase" localSheetId="6" hidden="1">'ESTUDIOS ACTUARIALES'!$A$5:$G$51</definedName>
    <definedName name="_xlnm._FilterDatabase" localSheetId="1" hidden="1">'PRESUP.EGRESOS FUENTE FINANCIAM'!$A$6:$N$431</definedName>
    <definedName name="_xlnm._FilterDatabase" localSheetId="3" hidden="1">'PROYECCIONES EGRESOS'!$A$6:$I$78</definedName>
    <definedName name="_xlnm._FilterDatabase" localSheetId="2" hidden="1">'PROYECCIONES INGRESOS'!$A$6:$I$69</definedName>
    <definedName name="_xlnm.Print_Area" localSheetId="7">'PLANTILLA  '!$A$1:$DE$109</definedName>
    <definedName name="_xlnm.Print_Titles" localSheetId="8">' CAT. FUNCION, SUB FUNCION'!$2:$2</definedName>
    <definedName name="_xlnm.Print_Titles" localSheetId="4">CLASIFIC.ADMINISTRATIVA!$1:$5</definedName>
    <definedName name="_xlnm.Print_Titles" localSheetId="5">'CLASIFIC.FUNCIONAL DEL GASTO'!$1:$3</definedName>
    <definedName name="_xlnm.Print_Titles" localSheetId="0">'ESTIMACIÓN DE INGRESOS'!$1:$2</definedName>
    <definedName name="_xlnm.Print_Titles" localSheetId="7">'PLANTILLA  '!$1:$7</definedName>
    <definedName name="_xlnm.Print_Titles" localSheetId="1">'PRESUP.EGRESOS FUENTE FINANCIAM'!$1:$4</definedName>
    <definedName name="_xlnm.Print_Titles" localSheetId="3">'PROYECCIONES EGRESOS'!$1:$2</definedName>
    <definedName name="_xlnm.Print_Titles" localSheetId="2">'PROYECCIONES INGRESOS'!$1:$1</definedName>
  </definedNames>
  <calcPr calcId="152511"/>
</workbook>
</file>

<file path=xl/calcChain.xml><?xml version="1.0" encoding="utf-8"?>
<calcChain xmlns="http://schemas.openxmlformats.org/spreadsheetml/2006/main">
  <c r="J37" i="11" l="1"/>
  <c r="J40" i="11"/>
  <c r="J41" i="11"/>
  <c r="J42" i="11"/>
  <c r="J43" i="11"/>
  <c r="J49" i="11"/>
  <c r="J51" i="11"/>
  <c r="J52" i="11"/>
  <c r="J53" i="11"/>
  <c r="J57" i="11"/>
  <c r="J60" i="11"/>
  <c r="J61" i="11"/>
  <c r="J62" i="11"/>
  <c r="J63" i="11"/>
  <c r="J64" i="11"/>
  <c r="J65" i="11"/>
  <c r="J68" i="11"/>
  <c r="J72" i="11"/>
  <c r="J73" i="11"/>
  <c r="J74" i="11"/>
  <c r="J75" i="11"/>
  <c r="J76" i="11"/>
  <c r="J77" i="11"/>
  <c r="J71" i="11"/>
  <c r="J67" i="11"/>
  <c r="J59" i="11"/>
  <c r="J55" i="11"/>
  <c r="J35" i="11"/>
  <c r="J17" i="11"/>
  <c r="J8" i="11"/>
  <c r="J12" i="11"/>
  <c r="J13" i="11"/>
  <c r="J27" i="10"/>
  <c r="J28" i="10"/>
  <c r="J29" i="10"/>
  <c r="J30" i="10"/>
  <c r="J31" i="10"/>
  <c r="J34" i="10"/>
  <c r="J35" i="10"/>
  <c r="J38" i="10"/>
  <c r="J39" i="10"/>
  <c r="J40" i="10"/>
  <c r="J43" i="10"/>
  <c r="J44" i="10"/>
  <c r="J45" i="10"/>
  <c r="J46" i="10"/>
  <c r="J47" i="10"/>
  <c r="J48" i="10"/>
  <c r="J49" i="10"/>
  <c r="J50" i="10"/>
  <c r="J53" i="10"/>
  <c r="J54" i="10"/>
  <c r="J55" i="10"/>
  <c r="J56" i="10"/>
  <c r="J59" i="10"/>
  <c r="J60" i="10"/>
  <c r="J61" i="10"/>
  <c r="J62" i="10"/>
  <c r="J63" i="10"/>
  <c r="J64" i="10"/>
  <c r="J67" i="10"/>
  <c r="J68" i="10"/>
  <c r="J66" i="10"/>
  <c r="J58" i="10"/>
  <c r="J52" i="10"/>
  <c r="J42" i="10"/>
  <c r="J37" i="10"/>
  <c r="J33" i="10"/>
  <c r="J26" i="10"/>
  <c r="J24" i="10"/>
  <c r="J23" i="10"/>
  <c r="J18" i="10"/>
  <c r="J19" i="10"/>
  <c r="J20" i="10"/>
  <c r="J21" i="10"/>
  <c r="J17" i="10"/>
  <c r="J8" i="10"/>
  <c r="J9" i="10"/>
  <c r="J10" i="10"/>
  <c r="J11" i="10"/>
  <c r="J12" i="10"/>
  <c r="J13" i="10"/>
  <c r="J14" i="10"/>
  <c r="J15" i="10"/>
  <c r="J7" i="10"/>
  <c r="A2" i="14" l="1"/>
  <c r="A2" i="54"/>
  <c r="A2" i="32" l="1"/>
  <c r="A2" i="25"/>
  <c r="L70" i="11" l="1"/>
  <c r="L66" i="11"/>
  <c r="L58" i="11"/>
  <c r="L54" i="11"/>
  <c r="L44" i="11"/>
  <c r="L34" i="11"/>
  <c r="L24" i="11"/>
  <c r="L14" i="11"/>
  <c r="L78" i="11" s="1"/>
  <c r="L6" i="11"/>
  <c r="K70" i="11"/>
  <c r="K66" i="11"/>
  <c r="K58" i="11"/>
  <c r="K54" i="11"/>
  <c r="K44" i="11"/>
  <c r="K34" i="11"/>
  <c r="K24" i="11"/>
  <c r="K14" i="11"/>
  <c r="K6" i="11"/>
  <c r="K78" i="11" s="1"/>
  <c r="J70" i="11"/>
  <c r="J58" i="11"/>
  <c r="G70" i="11"/>
  <c r="G66" i="11"/>
  <c r="G58" i="11"/>
  <c r="G54" i="11"/>
  <c r="G44" i="11"/>
  <c r="G34" i="11"/>
  <c r="G24" i="11"/>
  <c r="G14" i="11"/>
  <c r="G6" i="11"/>
  <c r="G78" i="11" s="1"/>
  <c r="F70" i="11"/>
  <c r="F66" i="11"/>
  <c r="F58" i="11"/>
  <c r="F54" i="11"/>
  <c r="F44" i="11"/>
  <c r="F34" i="11"/>
  <c r="F24" i="11"/>
  <c r="F14" i="11"/>
  <c r="F78" i="11" s="1"/>
  <c r="F6" i="11"/>
  <c r="L65" i="10"/>
  <c r="L57" i="10"/>
  <c r="L51" i="10"/>
  <c r="L41" i="10"/>
  <c r="L36" i="10"/>
  <c r="L32" i="10"/>
  <c r="L25" i="10"/>
  <c r="L22" i="10"/>
  <c r="L16" i="10"/>
  <c r="L69" i="10" s="1"/>
  <c r="L6" i="10"/>
  <c r="K65" i="10"/>
  <c r="K57" i="10"/>
  <c r="K51" i="10"/>
  <c r="K41" i="10"/>
  <c r="K36" i="10"/>
  <c r="K32" i="10"/>
  <c r="K25" i="10"/>
  <c r="K22" i="10"/>
  <c r="K16" i="10"/>
  <c r="K6" i="10"/>
  <c r="K69" i="10" s="1"/>
  <c r="J65" i="10"/>
  <c r="J57" i="10"/>
  <c r="J51" i="10"/>
  <c r="J41" i="10"/>
  <c r="J36" i="10"/>
  <c r="J32" i="10"/>
  <c r="J25" i="10"/>
  <c r="J22" i="10"/>
  <c r="J16" i="10"/>
  <c r="J6" i="10"/>
  <c r="G65" i="10"/>
  <c r="G57" i="10"/>
  <c r="G51" i="10"/>
  <c r="G41" i="10"/>
  <c r="G36" i="10"/>
  <c r="G32" i="10"/>
  <c r="G25" i="10"/>
  <c r="G22" i="10"/>
  <c r="G16" i="10"/>
  <c r="G6" i="10"/>
  <c r="F65" i="10"/>
  <c r="F57" i="10"/>
  <c r="F51" i="10"/>
  <c r="F41" i="10"/>
  <c r="F36" i="10"/>
  <c r="F32" i="10"/>
  <c r="F25" i="10"/>
  <c r="F22" i="10"/>
  <c r="F16" i="10"/>
  <c r="F69" i="10" s="1"/>
  <c r="F6" i="10"/>
  <c r="G69" i="10" l="1"/>
  <c r="J69" i="10"/>
  <c r="L38" i="14"/>
  <c r="K38" i="14"/>
  <c r="J38" i="14"/>
  <c r="I38" i="14"/>
  <c r="H38" i="14"/>
  <c r="G38" i="14"/>
  <c r="F38" i="14"/>
  <c r="E38" i="14"/>
  <c r="D38" i="14"/>
  <c r="C287" i="14"/>
  <c r="D287" i="14"/>
  <c r="C17" i="53"/>
  <c r="E66" i="11" l="1"/>
  <c r="E41" i="10"/>
  <c r="E22" i="10"/>
  <c r="E16" i="10"/>
  <c r="E6" i="10"/>
  <c r="H66" i="10"/>
  <c r="H67" i="10"/>
  <c r="H68" i="10"/>
  <c r="H58" i="10"/>
  <c r="H59" i="10"/>
  <c r="H60" i="10"/>
  <c r="H61" i="10"/>
  <c r="H62" i="10"/>
  <c r="H63" i="10"/>
  <c r="I63" i="10" s="1"/>
  <c r="H64" i="10"/>
  <c r="H54" i="10"/>
  <c r="I54" i="10" s="1"/>
  <c r="H55" i="10"/>
  <c r="I55" i="10" s="1"/>
  <c r="H56" i="10"/>
  <c r="H42" i="10"/>
  <c r="H43" i="10"/>
  <c r="H44" i="10"/>
  <c r="H45" i="10"/>
  <c r="H46" i="10"/>
  <c r="I46" i="10" s="1"/>
  <c r="H47" i="10"/>
  <c r="I47" i="10" s="1"/>
  <c r="H48" i="10"/>
  <c r="I48" i="10" s="1"/>
  <c r="H49" i="10"/>
  <c r="I49" i="10" s="1"/>
  <c r="H50" i="10"/>
  <c r="H38" i="10"/>
  <c r="H39" i="10"/>
  <c r="H40" i="10"/>
  <c r="H34" i="10"/>
  <c r="H35" i="10"/>
  <c r="H31" i="10"/>
  <c r="H29" i="10"/>
  <c r="H27" i="10"/>
  <c r="H23" i="10"/>
  <c r="H24" i="10"/>
  <c r="I24" i="10" s="1"/>
  <c r="H17" i="10"/>
  <c r="H18" i="10"/>
  <c r="H19" i="10"/>
  <c r="H20" i="10"/>
  <c r="H21" i="10"/>
  <c r="H14" i="10"/>
  <c r="H15" i="10"/>
  <c r="H9" i="10"/>
  <c r="H10" i="10"/>
  <c r="H11" i="10"/>
  <c r="H12" i="10"/>
  <c r="A2" i="24"/>
  <c r="A2" i="11"/>
  <c r="A2" i="10"/>
  <c r="C110" i="53"/>
  <c r="C102" i="53"/>
  <c r="C94" i="53"/>
  <c r="H53" i="10" s="1"/>
  <c r="C91" i="53"/>
  <c r="H52" i="10" s="1"/>
  <c r="C80" i="53"/>
  <c r="C69" i="53"/>
  <c r="C68" i="53" s="1"/>
  <c r="C62" i="53"/>
  <c r="C61" i="53" s="1"/>
  <c r="C55" i="53"/>
  <c r="H30" i="10" s="1"/>
  <c r="C39" i="53"/>
  <c r="H28" i="10" s="1"/>
  <c r="C35" i="53"/>
  <c r="H26" i="10" s="1"/>
  <c r="C31" i="53"/>
  <c r="C25" i="53"/>
  <c r="H13" i="10"/>
  <c r="C9" i="53"/>
  <c r="H8" i="10" s="1"/>
  <c r="C7" i="53"/>
  <c r="H7" i="10" s="1"/>
  <c r="H22" i="10" l="1"/>
  <c r="H37" i="10"/>
  <c r="H36" i="10" s="1"/>
  <c r="H33" i="10"/>
  <c r="I33" i="10" s="1"/>
  <c r="C90" i="53"/>
  <c r="C34" i="53"/>
  <c r="C6" i="53"/>
  <c r="I30" i="10"/>
  <c r="I14" i="10"/>
  <c r="D430" i="14"/>
  <c r="D427" i="14"/>
  <c r="D425" i="14"/>
  <c r="D422" i="14"/>
  <c r="D419" i="14"/>
  <c r="D410" i="14"/>
  <c r="D401" i="14"/>
  <c r="D396" i="14"/>
  <c r="D390" i="14"/>
  <c r="D383" i="14"/>
  <c r="D378" i="14"/>
  <c r="D375" i="14"/>
  <c r="D365" i="14"/>
  <c r="D355" i="14"/>
  <c r="D348" i="14"/>
  <c r="D338" i="14"/>
  <c r="D335" i="14"/>
  <c r="D331" i="14"/>
  <c r="D322" i="14"/>
  <c r="D313" i="14"/>
  <c r="D302" i="14"/>
  <c r="D297" i="14"/>
  <c r="D278" i="14"/>
  <c r="D276" i="14"/>
  <c r="D269" i="14"/>
  <c r="D266" i="14"/>
  <c r="D261" i="14"/>
  <c r="D254" i="14"/>
  <c r="D249" i="14"/>
  <c r="D243" i="14"/>
  <c r="D241" i="14"/>
  <c r="D233" i="14"/>
  <c r="D229" i="14"/>
  <c r="D220" i="14"/>
  <c r="D210" i="14"/>
  <c r="D204" i="14"/>
  <c r="D194" i="14"/>
  <c r="D183" i="14"/>
  <c r="D177" i="14"/>
  <c r="D167" i="14"/>
  <c r="D159" i="14"/>
  <c r="D149" i="14"/>
  <c r="D139" i="14"/>
  <c r="D129" i="14"/>
  <c r="D119" i="14"/>
  <c r="D109" i="14"/>
  <c r="D98" i="14"/>
  <c r="D94" i="14"/>
  <c r="D88" i="14"/>
  <c r="D85" i="14"/>
  <c r="D77" i="14"/>
  <c r="D67" i="14"/>
  <c r="D57" i="14"/>
  <c r="D53" i="14"/>
  <c r="D44" i="14"/>
  <c r="D40" i="14"/>
  <c r="D31" i="14"/>
  <c r="D26" i="14"/>
  <c r="D17" i="14"/>
  <c r="D12" i="14"/>
  <c r="D7" i="14"/>
  <c r="I39" i="10"/>
  <c r="I68" i="10"/>
  <c r="I64" i="10"/>
  <c r="I61" i="10"/>
  <c r="I56" i="10"/>
  <c r="I45" i="10"/>
  <c r="I40" i="10"/>
  <c r="I34" i="10"/>
  <c r="I29" i="10"/>
  <c r="I28" i="10"/>
  <c r="I15" i="10"/>
  <c r="I8" i="10"/>
  <c r="F108" i="24"/>
  <c r="F121" i="24"/>
  <c r="F146" i="24"/>
  <c r="F141" i="24"/>
  <c r="F137" i="24"/>
  <c r="F133" i="24" s="1"/>
  <c r="F134" i="24"/>
  <c r="F129" i="24"/>
  <c r="F124" i="24"/>
  <c r="F119" i="24"/>
  <c r="F112" i="24"/>
  <c r="F101" i="24"/>
  <c r="F94" i="24"/>
  <c r="F91" i="24"/>
  <c r="F90" i="24" s="1"/>
  <c r="F88" i="24"/>
  <c r="F78" i="24"/>
  <c r="F71" i="24"/>
  <c r="F66" i="24"/>
  <c r="F60" i="24"/>
  <c r="F52" i="24"/>
  <c r="F45" i="24"/>
  <c r="F38" i="24"/>
  <c r="F33" i="24"/>
  <c r="F29" i="24"/>
  <c r="F26" i="24"/>
  <c r="F24" i="24"/>
  <c r="F14" i="24"/>
  <c r="F9" i="24"/>
  <c r="F6" i="24"/>
  <c r="AG109" i="32"/>
  <c r="E58" i="11"/>
  <c r="E65" i="10"/>
  <c r="E57" i="10"/>
  <c r="AQ92" i="32"/>
  <c r="AQ91" i="32"/>
  <c r="AQ90" i="32"/>
  <c r="AQ98" i="32"/>
  <c r="BO98" i="32" s="1"/>
  <c r="CV98" i="32" s="1"/>
  <c r="AQ97" i="32"/>
  <c r="AQ96" i="32"/>
  <c r="BO96" i="32" s="1"/>
  <c r="AQ95" i="32"/>
  <c r="BO95" i="32" s="1"/>
  <c r="AQ94" i="32"/>
  <c r="AQ93" i="32"/>
  <c r="AQ89" i="32"/>
  <c r="F249" i="14"/>
  <c r="G249" i="14"/>
  <c r="F266" i="14"/>
  <c r="G266" i="14"/>
  <c r="F425" i="14"/>
  <c r="G425" i="14"/>
  <c r="C427" i="14"/>
  <c r="C348" i="14"/>
  <c r="L313" i="14"/>
  <c r="K313" i="14"/>
  <c r="J313" i="14"/>
  <c r="J322" i="14"/>
  <c r="J331" i="14"/>
  <c r="E287" i="14"/>
  <c r="F287" i="14"/>
  <c r="C261" i="14"/>
  <c r="L249" i="14"/>
  <c r="M18" i="14"/>
  <c r="I66" i="10"/>
  <c r="C40" i="14"/>
  <c r="M255" i="14"/>
  <c r="E6" i="11"/>
  <c r="C98" i="14"/>
  <c r="C88" i="14"/>
  <c r="C85" i="14"/>
  <c r="C77" i="14"/>
  <c r="C67" i="14"/>
  <c r="C57" i="14"/>
  <c r="C53" i="14"/>
  <c r="C44" i="14"/>
  <c r="C94" i="14"/>
  <c r="C31" i="14"/>
  <c r="E31" i="14"/>
  <c r="F31" i="14"/>
  <c r="G31" i="14"/>
  <c r="H31" i="14"/>
  <c r="I31" i="14"/>
  <c r="J31" i="14"/>
  <c r="K31" i="14"/>
  <c r="L31" i="14"/>
  <c r="C26" i="14"/>
  <c r="E12" i="14"/>
  <c r="C12" i="14"/>
  <c r="CN109" i="32"/>
  <c r="CE109" i="32"/>
  <c r="BW109" i="32"/>
  <c r="AK109" i="32"/>
  <c r="AQ108" i="32"/>
  <c r="BO108" i="32"/>
  <c r="CV108" i="32" s="1"/>
  <c r="AQ106" i="32"/>
  <c r="AQ105" i="32"/>
  <c r="BO105" i="32" s="1"/>
  <c r="CV105" i="32" s="1"/>
  <c r="AQ104" i="32"/>
  <c r="BO104" i="32" s="1"/>
  <c r="AQ103" i="32"/>
  <c r="BO103" i="32" s="1"/>
  <c r="CV103" i="32" s="1"/>
  <c r="AQ102" i="32"/>
  <c r="BO102" i="32" s="1"/>
  <c r="CV102" i="32" s="1"/>
  <c r="AQ101" i="32"/>
  <c r="BO101" i="32" s="1"/>
  <c r="CV101" i="32" s="1"/>
  <c r="AQ100" i="32"/>
  <c r="BO100" i="32"/>
  <c r="AQ99" i="32"/>
  <c r="AQ88" i="32"/>
  <c r="AQ87" i="32"/>
  <c r="AQ86" i="32"/>
  <c r="AQ85" i="32"/>
  <c r="AQ84" i="32"/>
  <c r="AQ83" i="32"/>
  <c r="AQ82" i="32"/>
  <c r="AQ81" i="32"/>
  <c r="AQ80" i="32"/>
  <c r="BO80" i="32" s="1"/>
  <c r="CV80" i="32" s="1"/>
  <c r="AQ79" i="32"/>
  <c r="BO79" i="32" s="1"/>
  <c r="AQ78" i="32"/>
  <c r="BO78" i="32" s="1"/>
  <c r="CV78" i="32" s="1"/>
  <c r="AQ77" i="32"/>
  <c r="BO77" i="32" s="1"/>
  <c r="AQ76" i="32"/>
  <c r="BO76" i="32" s="1"/>
  <c r="CV76" i="32" s="1"/>
  <c r="AQ75" i="32"/>
  <c r="BO75" i="32" s="1"/>
  <c r="AQ74" i="32"/>
  <c r="BO74" i="32" s="1"/>
  <c r="CV74" i="32" s="1"/>
  <c r="AQ73" i="32"/>
  <c r="AQ72" i="32"/>
  <c r="BO72" i="32" s="1"/>
  <c r="CV72" i="32" s="1"/>
  <c r="AQ71" i="32"/>
  <c r="BO71" i="32" s="1"/>
  <c r="AQ70" i="32"/>
  <c r="BO70" i="32" s="1"/>
  <c r="AQ69" i="32"/>
  <c r="BO69" i="32" s="1"/>
  <c r="CV69" i="32" s="1"/>
  <c r="AQ68" i="32"/>
  <c r="AQ67" i="32"/>
  <c r="BO67" i="32" s="1"/>
  <c r="AQ66" i="32"/>
  <c r="AQ65" i="32"/>
  <c r="BO65" i="32" s="1"/>
  <c r="AQ64" i="32"/>
  <c r="BO64" i="32" s="1"/>
  <c r="AQ63" i="32"/>
  <c r="BO63" i="32" s="1"/>
  <c r="AQ62" i="32"/>
  <c r="BO62" i="32" s="1"/>
  <c r="CV62" i="32" s="1"/>
  <c r="AQ61" i="32"/>
  <c r="BO61" i="32" s="1"/>
  <c r="AQ60" i="32"/>
  <c r="BO60" i="32" s="1"/>
  <c r="CV60" i="32" s="1"/>
  <c r="AQ59" i="32"/>
  <c r="BO59" i="32" s="1"/>
  <c r="AQ58" i="32"/>
  <c r="BO58" i="32" s="1"/>
  <c r="CV58" i="32" s="1"/>
  <c r="AQ57" i="32"/>
  <c r="AQ56" i="32"/>
  <c r="BO56" i="32" s="1"/>
  <c r="CV56" i="32" s="1"/>
  <c r="AQ55" i="32"/>
  <c r="AQ54" i="32"/>
  <c r="BO54" i="32" s="1"/>
  <c r="AQ53" i="32"/>
  <c r="BO53" i="32"/>
  <c r="CV53" i="32" s="1"/>
  <c r="AQ52" i="32"/>
  <c r="BO52" i="32" s="1"/>
  <c r="CV52" i="32" s="1"/>
  <c r="AQ51" i="32"/>
  <c r="BO51" i="32" s="1"/>
  <c r="AQ50" i="32"/>
  <c r="BO50" i="32" s="1"/>
  <c r="CV50" i="32" s="1"/>
  <c r="AQ49" i="32"/>
  <c r="AQ48" i="32"/>
  <c r="BO48" i="32" s="1"/>
  <c r="CV48" i="32" s="1"/>
  <c r="AQ47" i="32"/>
  <c r="BO47" i="32"/>
  <c r="AQ46" i="32"/>
  <c r="BO46" i="32" s="1"/>
  <c r="AQ45" i="32"/>
  <c r="BO45" i="32" s="1"/>
  <c r="CV45" i="32" s="1"/>
  <c r="AQ44" i="32"/>
  <c r="BO44" i="32" s="1"/>
  <c r="AQ43" i="32"/>
  <c r="BO43" i="32"/>
  <c r="AQ42" i="32"/>
  <c r="BO42" i="32" s="1"/>
  <c r="CV42" i="32" s="1"/>
  <c r="AQ41" i="32"/>
  <c r="BO41" i="32" s="1"/>
  <c r="CV41" i="32" s="1"/>
  <c r="AQ40" i="32"/>
  <c r="BO40" i="32" s="1"/>
  <c r="CV40" i="32" s="1"/>
  <c r="AQ39" i="32"/>
  <c r="BO39" i="32" s="1"/>
  <c r="AQ38" i="32"/>
  <c r="BO38" i="32" s="1"/>
  <c r="CV38" i="32" s="1"/>
  <c r="AQ37" i="32"/>
  <c r="BO37" i="32" s="1"/>
  <c r="AQ36" i="32"/>
  <c r="BO36" i="32" s="1"/>
  <c r="CV36" i="32" s="1"/>
  <c r="AQ35" i="32"/>
  <c r="BO35" i="32" s="1"/>
  <c r="AQ34" i="32"/>
  <c r="BO34" i="32" s="1"/>
  <c r="CV34" i="32" s="1"/>
  <c r="AQ33" i="32"/>
  <c r="BO33" i="32" s="1"/>
  <c r="CV33" i="32" s="1"/>
  <c r="AQ32" i="32"/>
  <c r="BO32" i="32" s="1"/>
  <c r="CV32" i="32" s="1"/>
  <c r="AQ31" i="32"/>
  <c r="BO31" i="32" s="1"/>
  <c r="AQ30" i="32"/>
  <c r="BO30" i="32" s="1"/>
  <c r="CV30" i="32" s="1"/>
  <c r="AQ29" i="32"/>
  <c r="BO29" i="32" s="1"/>
  <c r="CV29" i="32" s="1"/>
  <c r="AQ28" i="32"/>
  <c r="BO28" i="32" s="1"/>
  <c r="CV28" i="32" s="1"/>
  <c r="AQ27" i="32"/>
  <c r="BO27" i="32"/>
  <c r="AQ26" i="32"/>
  <c r="BO26" i="32" s="1"/>
  <c r="AQ25" i="32"/>
  <c r="BO25" i="32" s="1"/>
  <c r="CV25" i="32" s="1"/>
  <c r="AQ24" i="32"/>
  <c r="BO24" i="32" s="1"/>
  <c r="AQ23" i="32"/>
  <c r="AQ22" i="32"/>
  <c r="AQ21" i="32"/>
  <c r="AQ20" i="32"/>
  <c r="BO20" i="32" s="1"/>
  <c r="AQ19" i="32"/>
  <c r="BO19" i="32" s="1"/>
  <c r="CV19" i="32" s="1"/>
  <c r="AQ18" i="32"/>
  <c r="BO18" i="32" s="1"/>
  <c r="CV18" i="32" s="1"/>
  <c r="AQ17" i="32"/>
  <c r="BO17" i="32" s="1"/>
  <c r="AQ16" i="32"/>
  <c r="BO16" i="32" s="1"/>
  <c r="CV16" i="32" s="1"/>
  <c r="AQ15" i="32"/>
  <c r="BO15" i="32" s="1"/>
  <c r="CV15" i="32" s="1"/>
  <c r="AQ14" i="32"/>
  <c r="AQ13" i="32"/>
  <c r="BO13" i="32" s="1"/>
  <c r="AQ12" i="32"/>
  <c r="AQ11" i="32"/>
  <c r="BO11" i="32"/>
  <c r="CV11" i="32" s="1"/>
  <c r="AQ10" i="32"/>
  <c r="BO10" i="32" s="1"/>
  <c r="CV10" i="32" s="1"/>
  <c r="AQ9" i="32"/>
  <c r="BO9" i="32" s="1"/>
  <c r="AQ8" i="32"/>
  <c r="BO8" i="32" s="1"/>
  <c r="G229" i="14"/>
  <c r="H204" i="14"/>
  <c r="G204" i="14"/>
  <c r="F204" i="14"/>
  <c r="D35" i="25"/>
  <c r="M431" i="14"/>
  <c r="M429" i="14"/>
  <c r="M428" i="14"/>
  <c r="M426" i="14"/>
  <c r="M424" i="14"/>
  <c r="M423" i="14"/>
  <c r="M421" i="14"/>
  <c r="M420" i="14"/>
  <c r="M418" i="14"/>
  <c r="M417" i="14"/>
  <c r="M416" i="14"/>
  <c r="M415" i="14"/>
  <c r="M414" i="14"/>
  <c r="M413" i="14"/>
  <c r="M412" i="14"/>
  <c r="M411" i="14"/>
  <c r="M409" i="14"/>
  <c r="M408" i="14"/>
  <c r="M407" i="14"/>
  <c r="M406" i="14"/>
  <c r="M405" i="14"/>
  <c r="M404" i="14"/>
  <c r="M403" i="14"/>
  <c r="M402" i="14"/>
  <c r="M399" i="14"/>
  <c r="M398" i="14"/>
  <c r="M397" i="14"/>
  <c r="M395" i="14"/>
  <c r="M394" i="14"/>
  <c r="M393" i="14"/>
  <c r="M392" i="14"/>
  <c r="M391" i="14"/>
  <c r="M389" i="14"/>
  <c r="M388" i="14"/>
  <c r="M387" i="14"/>
  <c r="M386" i="14"/>
  <c r="M385" i="14"/>
  <c r="M384" i="14"/>
  <c r="M381" i="14"/>
  <c r="M380" i="14"/>
  <c r="M379" i="14"/>
  <c r="M377" i="14"/>
  <c r="M376" i="14"/>
  <c r="M374" i="14"/>
  <c r="M373" i="14"/>
  <c r="M372" i="14"/>
  <c r="M371" i="14"/>
  <c r="M370" i="14"/>
  <c r="M369" i="14"/>
  <c r="M368" i="14"/>
  <c r="M367" i="14"/>
  <c r="M366" i="14"/>
  <c r="M364" i="14"/>
  <c r="M363" i="14"/>
  <c r="M362" i="14"/>
  <c r="M361" i="14"/>
  <c r="M360" i="14"/>
  <c r="M359" i="14"/>
  <c r="M358" i="14"/>
  <c r="M357" i="14"/>
  <c r="M356" i="14"/>
  <c r="M354" i="14"/>
  <c r="M353" i="14"/>
  <c r="M352" i="14"/>
  <c r="M351" i="14"/>
  <c r="M350" i="14"/>
  <c r="M349" i="14"/>
  <c r="M347" i="14"/>
  <c r="M346" i="14"/>
  <c r="M345" i="14"/>
  <c r="M344" i="14"/>
  <c r="M343" i="14"/>
  <c r="M342" i="14"/>
  <c r="M341" i="14"/>
  <c r="M340" i="14"/>
  <c r="M339" i="14"/>
  <c r="M337" i="14"/>
  <c r="M336" i="14"/>
  <c r="M333" i="14"/>
  <c r="M332" i="14"/>
  <c r="M330" i="14"/>
  <c r="M329" i="14"/>
  <c r="M328" i="14"/>
  <c r="M327" i="14"/>
  <c r="M326" i="14"/>
  <c r="M325" i="14"/>
  <c r="M324" i="14"/>
  <c r="M323" i="14"/>
  <c r="M321" i="14"/>
  <c r="M320" i="14"/>
  <c r="M319" i="14"/>
  <c r="M318" i="14"/>
  <c r="M317" i="14"/>
  <c r="M316" i="14"/>
  <c r="M315" i="14"/>
  <c r="M314" i="14"/>
  <c r="M311" i="14"/>
  <c r="M310" i="14"/>
  <c r="M309" i="14"/>
  <c r="M308" i="14"/>
  <c r="M307" i="14"/>
  <c r="M306" i="14"/>
  <c r="M305" i="14"/>
  <c r="M304" i="14"/>
  <c r="M303" i="14"/>
  <c r="M301" i="14"/>
  <c r="M300" i="14"/>
  <c r="M299" i="14"/>
  <c r="M298" i="14"/>
  <c r="M296" i="14"/>
  <c r="M295" i="14"/>
  <c r="M294" i="14"/>
  <c r="M293" i="14"/>
  <c r="M292" i="14"/>
  <c r="M291" i="14"/>
  <c r="M290" i="14"/>
  <c r="M289" i="14"/>
  <c r="M288" i="14"/>
  <c r="M286" i="14"/>
  <c r="M285" i="14"/>
  <c r="M284" i="14"/>
  <c r="M283" i="14"/>
  <c r="M282" i="14"/>
  <c r="M281" i="14"/>
  <c r="M280" i="14"/>
  <c r="M279" i="14"/>
  <c r="M277" i="14"/>
  <c r="M275" i="14"/>
  <c r="M274" i="14"/>
  <c r="M273" i="14"/>
  <c r="M272" i="14"/>
  <c r="M271" i="14"/>
  <c r="M270" i="14"/>
  <c r="M268" i="14"/>
  <c r="M267" i="14"/>
  <c r="M265" i="14"/>
  <c r="M264" i="14"/>
  <c r="M263" i="14"/>
  <c r="M262" i="14"/>
  <c r="M260" i="14"/>
  <c r="M259" i="14"/>
  <c r="M258" i="14"/>
  <c r="M257" i="14"/>
  <c r="M256" i="14"/>
  <c r="M252" i="14"/>
  <c r="M251" i="14"/>
  <c r="M250" i="14"/>
  <c r="M248" i="14"/>
  <c r="M247" i="14"/>
  <c r="M246" i="14"/>
  <c r="M245" i="14"/>
  <c r="M244" i="14"/>
  <c r="M242" i="14"/>
  <c r="M240" i="14"/>
  <c r="M238" i="14"/>
  <c r="M237" i="14"/>
  <c r="M236" i="14"/>
  <c r="M235" i="14"/>
  <c r="M234" i="14"/>
  <c r="M232" i="14"/>
  <c r="M231" i="14"/>
  <c r="M230" i="14"/>
  <c r="M228" i="14"/>
  <c r="M227" i="14"/>
  <c r="M226" i="14"/>
  <c r="M225" i="14"/>
  <c r="M224" i="14"/>
  <c r="M223" i="14"/>
  <c r="M222" i="14"/>
  <c r="M221" i="14"/>
  <c r="M219" i="14"/>
  <c r="M218" i="14"/>
  <c r="M217" i="14"/>
  <c r="M216" i="14"/>
  <c r="M215" i="14"/>
  <c r="M214" i="14"/>
  <c r="M213" i="14"/>
  <c r="M212" i="14"/>
  <c r="M211" i="14"/>
  <c r="M209" i="14"/>
  <c r="M208" i="14"/>
  <c r="M207" i="14"/>
  <c r="M206" i="14"/>
  <c r="M205" i="14"/>
  <c r="M203" i="14"/>
  <c r="M202" i="14"/>
  <c r="M201" i="14"/>
  <c r="M200" i="14"/>
  <c r="M199" i="14"/>
  <c r="M198" i="14"/>
  <c r="M197" i="14"/>
  <c r="M196" i="14"/>
  <c r="M195" i="14"/>
  <c r="M192" i="14"/>
  <c r="M191" i="14"/>
  <c r="M190" i="14"/>
  <c r="M189" i="14"/>
  <c r="M188" i="14"/>
  <c r="M187" i="14"/>
  <c r="M186" i="14"/>
  <c r="M185" i="14"/>
  <c r="M184" i="14"/>
  <c r="M182" i="14"/>
  <c r="M181" i="14"/>
  <c r="M180" i="14"/>
  <c r="M179" i="14"/>
  <c r="M178" i="14"/>
  <c r="M176" i="14"/>
  <c r="M175" i="14"/>
  <c r="M174" i="14"/>
  <c r="M173" i="14"/>
  <c r="M172" i="14"/>
  <c r="M171" i="14"/>
  <c r="M170" i="14"/>
  <c r="M169" i="14"/>
  <c r="M168" i="14"/>
  <c r="M166" i="14"/>
  <c r="M165" i="14"/>
  <c r="M164" i="14"/>
  <c r="M163" i="14"/>
  <c r="M162" i="14"/>
  <c r="M161" i="14"/>
  <c r="M160" i="14"/>
  <c r="M158" i="14"/>
  <c r="M157" i="14"/>
  <c r="M156" i="14"/>
  <c r="M155" i="14"/>
  <c r="M154" i="14"/>
  <c r="M153" i="14"/>
  <c r="M152" i="14"/>
  <c r="M151" i="14"/>
  <c r="M150" i="14"/>
  <c r="M148" i="14"/>
  <c r="M147" i="14"/>
  <c r="M146" i="14"/>
  <c r="M145" i="14"/>
  <c r="M144" i="14"/>
  <c r="M143" i="14"/>
  <c r="M142" i="14"/>
  <c r="M141" i="14"/>
  <c r="M140" i="14"/>
  <c r="M138" i="14"/>
  <c r="M137" i="14"/>
  <c r="M136" i="14"/>
  <c r="M135" i="14"/>
  <c r="M134" i="14"/>
  <c r="M133" i="14"/>
  <c r="M132" i="14"/>
  <c r="M131" i="14"/>
  <c r="M130" i="14"/>
  <c r="M128" i="14"/>
  <c r="M127" i="14"/>
  <c r="M126" i="14"/>
  <c r="M125" i="14"/>
  <c r="M124" i="14"/>
  <c r="M123" i="14"/>
  <c r="M122" i="14"/>
  <c r="M121" i="14"/>
  <c r="M120" i="14"/>
  <c r="M118" i="14"/>
  <c r="M117" i="14"/>
  <c r="M116" i="14"/>
  <c r="M115" i="14"/>
  <c r="M114" i="14"/>
  <c r="M113" i="14"/>
  <c r="M112" i="14"/>
  <c r="M111" i="14"/>
  <c r="M110" i="14"/>
  <c r="M107" i="14"/>
  <c r="M106" i="14"/>
  <c r="M105" i="14"/>
  <c r="M104" i="14"/>
  <c r="M103" i="14"/>
  <c r="M102" i="14"/>
  <c r="M101" i="14"/>
  <c r="M100" i="14"/>
  <c r="M99" i="14"/>
  <c r="M97" i="14"/>
  <c r="M96" i="14"/>
  <c r="M95" i="14"/>
  <c r="M93" i="14"/>
  <c r="M92" i="14"/>
  <c r="M91" i="14"/>
  <c r="M90" i="14"/>
  <c r="M89" i="14"/>
  <c r="M87" i="14"/>
  <c r="M86" i="14"/>
  <c r="M84" i="14"/>
  <c r="M83" i="14"/>
  <c r="M82" i="14"/>
  <c r="M81" i="14"/>
  <c r="M80" i="14"/>
  <c r="M79" i="14"/>
  <c r="M78" i="14"/>
  <c r="M76" i="14"/>
  <c r="M75" i="14"/>
  <c r="M74" i="14"/>
  <c r="M73" i="14"/>
  <c r="M72" i="14"/>
  <c r="M71" i="14"/>
  <c r="M70" i="14"/>
  <c r="M69" i="14"/>
  <c r="M68" i="14"/>
  <c r="M66" i="14"/>
  <c r="M65" i="14"/>
  <c r="M64" i="14"/>
  <c r="M63" i="14"/>
  <c r="M62" i="14"/>
  <c r="M61" i="14"/>
  <c r="M60" i="14"/>
  <c r="M59" i="14"/>
  <c r="M58" i="14"/>
  <c r="M56" i="14"/>
  <c r="M55" i="14"/>
  <c r="M54" i="14"/>
  <c r="M52" i="14"/>
  <c r="M51" i="14"/>
  <c r="M50" i="14"/>
  <c r="M49" i="14"/>
  <c r="M48" i="14"/>
  <c r="M47" i="14"/>
  <c r="M46" i="14"/>
  <c r="M45" i="14"/>
  <c r="M42" i="14"/>
  <c r="M41" i="14"/>
  <c r="M39" i="14"/>
  <c r="M37" i="14"/>
  <c r="M36" i="14"/>
  <c r="M35" i="14"/>
  <c r="M34" i="14"/>
  <c r="M33" i="14"/>
  <c r="M32" i="14"/>
  <c r="M30" i="14"/>
  <c r="M29" i="14"/>
  <c r="M28" i="14"/>
  <c r="M27" i="14"/>
  <c r="M25" i="14"/>
  <c r="M24" i="14"/>
  <c r="M23" i="14"/>
  <c r="M22" i="14"/>
  <c r="M21" i="14"/>
  <c r="M20" i="14"/>
  <c r="M19" i="14"/>
  <c r="M16" i="14"/>
  <c r="M15" i="14"/>
  <c r="M14" i="14"/>
  <c r="M13" i="14"/>
  <c r="M11" i="14"/>
  <c r="M10" i="14"/>
  <c r="M9" i="14"/>
  <c r="M8" i="14"/>
  <c r="N430" i="14"/>
  <c r="L430" i="14"/>
  <c r="K430" i="14"/>
  <c r="J430" i="14"/>
  <c r="I430" i="14"/>
  <c r="H430" i="14"/>
  <c r="G430" i="14"/>
  <c r="F430" i="14"/>
  <c r="E430" i="14"/>
  <c r="N427" i="14"/>
  <c r="L427" i="14"/>
  <c r="K427" i="14"/>
  <c r="J427" i="14"/>
  <c r="I427" i="14"/>
  <c r="H427" i="14"/>
  <c r="G427" i="14"/>
  <c r="F427" i="14"/>
  <c r="E427" i="14"/>
  <c r="N422" i="14"/>
  <c r="L422" i="14"/>
  <c r="K422" i="14"/>
  <c r="J422" i="14"/>
  <c r="I422" i="14"/>
  <c r="H422" i="14"/>
  <c r="G422" i="14"/>
  <c r="F422" i="14"/>
  <c r="E422" i="14"/>
  <c r="N419" i="14"/>
  <c r="L419" i="14"/>
  <c r="K419" i="14"/>
  <c r="J419" i="14"/>
  <c r="I419" i="14"/>
  <c r="H419" i="14"/>
  <c r="G419" i="14"/>
  <c r="F419" i="14"/>
  <c r="E419" i="14"/>
  <c r="N410" i="14"/>
  <c r="L410" i="14"/>
  <c r="K410" i="14"/>
  <c r="J410" i="14"/>
  <c r="I410" i="14"/>
  <c r="H410" i="14"/>
  <c r="G410" i="14"/>
  <c r="F410" i="14"/>
  <c r="E410" i="14"/>
  <c r="N401" i="14"/>
  <c r="N400" i="14"/>
  <c r="L401" i="14"/>
  <c r="K401" i="14"/>
  <c r="J401" i="14"/>
  <c r="I401" i="14"/>
  <c r="H401" i="14"/>
  <c r="G401" i="14"/>
  <c r="F401" i="14"/>
  <c r="E401" i="14"/>
  <c r="N396" i="14"/>
  <c r="L396" i="14"/>
  <c r="K396" i="14"/>
  <c r="J396" i="14"/>
  <c r="I396" i="14"/>
  <c r="H396" i="14"/>
  <c r="G396" i="14"/>
  <c r="F396" i="14"/>
  <c r="E396" i="14"/>
  <c r="N390" i="14"/>
  <c r="L390" i="14"/>
  <c r="K390" i="14"/>
  <c r="J390" i="14"/>
  <c r="I390" i="14"/>
  <c r="H390" i="14"/>
  <c r="H383" i="14"/>
  <c r="H382" i="14" s="1"/>
  <c r="G390" i="14"/>
  <c r="F390" i="14"/>
  <c r="F383" i="14"/>
  <c r="E390" i="14"/>
  <c r="N383" i="14"/>
  <c r="L383" i="14"/>
  <c r="K383" i="14"/>
  <c r="J383" i="14"/>
  <c r="I383" i="14"/>
  <c r="G383" i="14"/>
  <c r="E383" i="14"/>
  <c r="N378" i="14"/>
  <c r="L378" i="14"/>
  <c r="K378" i="14"/>
  <c r="J378" i="14"/>
  <c r="I378" i="14"/>
  <c r="H378" i="14"/>
  <c r="G378" i="14"/>
  <c r="F378" i="14"/>
  <c r="E378" i="14"/>
  <c r="N375" i="14"/>
  <c r="L375" i="14"/>
  <c r="K375" i="14"/>
  <c r="J375" i="14"/>
  <c r="I375" i="14"/>
  <c r="H375" i="14"/>
  <c r="G375" i="14"/>
  <c r="F375" i="14"/>
  <c r="E375" i="14"/>
  <c r="M375" i="14" s="1"/>
  <c r="H64" i="11" s="1"/>
  <c r="I64" i="11" s="1"/>
  <c r="N365" i="14"/>
  <c r="L365" i="14"/>
  <c r="K365" i="14"/>
  <c r="J365" i="14"/>
  <c r="I365" i="14"/>
  <c r="H365" i="14"/>
  <c r="G365" i="14"/>
  <c r="F365" i="14"/>
  <c r="E365" i="14"/>
  <c r="N355" i="14"/>
  <c r="L355" i="14"/>
  <c r="K355" i="14"/>
  <c r="J355" i="14"/>
  <c r="I355" i="14"/>
  <c r="H355" i="14"/>
  <c r="G355" i="14"/>
  <c r="F355" i="14"/>
  <c r="E355" i="14"/>
  <c r="N348" i="14"/>
  <c r="L348" i="14"/>
  <c r="K348" i="14"/>
  <c r="J348" i="14"/>
  <c r="I348" i="14"/>
  <c r="H348" i="14"/>
  <c r="G348" i="14"/>
  <c r="F348" i="14"/>
  <c r="E348" i="14"/>
  <c r="N338" i="14"/>
  <c r="L338" i="14"/>
  <c r="K338" i="14"/>
  <c r="J338" i="14"/>
  <c r="I338" i="14"/>
  <c r="H338" i="14"/>
  <c r="G338" i="14"/>
  <c r="F338" i="14"/>
  <c r="E338" i="14"/>
  <c r="N335" i="14"/>
  <c r="L335" i="14"/>
  <c r="K335" i="14"/>
  <c r="J335" i="14"/>
  <c r="I335" i="14"/>
  <c r="H335" i="14"/>
  <c r="G335" i="14"/>
  <c r="F335" i="14"/>
  <c r="E335" i="14"/>
  <c r="N331" i="14"/>
  <c r="L331" i="14"/>
  <c r="K331" i="14"/>
  <c r="K322" i="14"/>
  <c r="K312" i="14" s="1"/>
  <c r="I331" i="14"/>
  <c r="H331" i="14"/>
  <c r="G331" i="14"/>
  <c r="F331" i="14"/>
  <c r="E331" i="14"/>
  <c r="N322" i="14"/>
  <c r="L322" i="14"/>
  <c r="I322" i="14"/>
  <c r="H322" i="14"/>
  <c r="G322" i="14"/>
  <c r="F322" i="14"/>
  <c r="E322" i="14"/>
  <c r="N313" i="14"/>
  <c r="N312" i="14"/>
  <c r="I313" i="14"/>
  <c r="H313" i="14"/>
  <c r="G313" i="14"/>
  <c r="F313" i="14"/>
  <c r="E313" i="14"/>
  <c r="N302" i="14"/>
  <c r="L302" i="14"/>
  <c r="K302" i="14"/>
  <c r="J302" i="14"/>
  <c r="I302" i="14"/>
  <c r="H302" i="14"/>
  <c r="G302" i="14"/>
  <c r="F302" i="14"/>
  <c r="E302" i="14"/>
  <c r="N297" i="14"/>
  <c r="L297" i="14"/>
  <c r="K297" i="14"/>
  <c r="J297" i="14"/>
  <c r="I297" i="14"/>
  <c r="H297" i="14"/>
  <c r="G297" i="14"/>
  <c r="F297" i="14"/>
  <c r="E297" i="14"/>
  <c r="N287" i="14"/>
  <c r="L287" i="14"/>
  <c r="K287" i="14"/>
  <c r="J287" i="14"/>
  <c r="I287" i="14"/>
  <c r="H287" i="14"/>
  <c r="G287" i="14"/>
  <c r="N278" i="14"/>
  <c r="L278" i="14"/>
  <c r="K278" i="14"/>
  <c r="J278" i="14"/>
  <c r="I278" i="14"/>
  <c r="H278" i="14"/>
  <c r="G278" i="14"/>
  <c r="F278" i="14"/>
  <c r="E278" i="14"/>
  <c r="N276" i="14"/>
  <c r="N253" i="14" s="1"/>
  <c r="L276" i="14"/>
  <c r="K276" i="14"/>
  <c r="J276" i="14"/>
  <c r="I276" i="14"/>
  <c r="H276" i="14"/>
  <c r="G276" i="14"/>
  <c r="F276" i="14"/>
  <c r="E276" i="14"/>
  <c r="N269" i="14"/>
  <c r="L269" i="14"/>
  <c r="K269" i="14"/>
  <c r="J269" i="14"/>
  <c r="I269" i="14"/>
  <c r="H269" i="14"/>
  <c r="G269" i="14"/>
  <c r="F269" i="14"/>
  <c r="E269" i="14"/>
  <c r="N261" i="14"/>
  <c r="L261" i="14"/>
  <c r="K261" i="14"/>
  <c r="J261" i="14"/>
  <c r="I261" i="14"/>
  <c r="H261" i="14"/>
  <c r="G261" i="14"/>
  <c r="F261" i="14"/>
  <c r="E261" i="14"/>
  <c r="N254" i="14"/>
  <c r="L254" i="14"/>
  <c r="K254" i="14"/>
  <c r="J254" i="14"/>
  <c r="I254" i="14"/>
  <c r="H254" i="14"/>
  <c r="G254" i="14"/>
  <c r="F254" i="14"/>
  <c r="E254" i="14"/>
  <c r="N243" i="14"/>
  <c r="L243" i="14"/>
  <c r="K243" i="14"/>
  <c r="J243" i="14"/>
  <c r="I243" i="14"/>
  <c r="H243" i="14"/>
  <c r="G243" i="14"/>
  <c r="F243" i="14"/>
  <c r="E243" i="14"/>
  <c r="N241" i="14"/>
  <c r="L241" i="14"/>
  <c r="K241" i="14"/>
  <c r="J241" i="14"/>
  <c r="I241" i="14"/>
  <c r="H241" i="14"/>
  <c r="G241" i="14"/>
  <c r="F241" i="14"/>
  <c r="E241" i="14"/>
  <c r="N233" i="14"/>
  <c r="L233" i="14"/>
  <c r="K233" i="14"/>
  <c r="J233" i="14"/>
  <c r="I233" i="14"/>
  <c r="H233" i="14"/>
  <c r="G233" i="14"/>
  <c r="F233" i="14"/>
  <c r="E233" i="14"/>
  <c r="N229" i="14"/>
  <c r="L229" i="14"/>
  <c r="K229" i="14"/>
  <c r="J229" i="14"/>
  <c r="I229" i="14"/>
  <c r="H229" i="14"/>
  <c r="F229" i="14"/>
  <c r="E229" i="14"/>
  <c r="N220" i="14"/>
  <c r="L220" i="14"/>
  <c r="K220" i="14"/>
  <c r="J220" i="14"/>
  <c r="I220" i="14"/>
  <c r="H220" i="14"/>
  <c r="G220" i="14"/>
  <c r="F220" i="14"/>
  <c r="E220" i="14"/>
  <c r="N210" i="14"/>
  <c r="N193" i="14" s="1"/>
  <c r="L210" i="14"/>
  <c r="K210" i="14"/>
  <c r="J210" i="14"/>
  <c r="I210" i="14"/>
  <c r="H210" i="14"/>
  <c r="G210" i="14"/>
  <c r="F210" i="14"/>
  <c r="E210" i="14"/>
  <c r="N194" i="14"/>
  <c r="L194" i="14"/>
  <c r="K194" i="14"/>
  <c r="J194" i="14"/>
  <c r="I194" i="14"/>
  <c r="H194" i="14"/>
  <c r="G194" i="14"/>
  <c r="F194" i="14"/>
  <c r="E194" i="14"/>
  <c r="N183" i="14"/>
  <c r="L183" i="14"/>
  <c r="K183" i="14"/>
  <c r="J183" i="14"/>
  <c r="I183" i="14"/>
  <c r="H183" i="14"/>
  <c r="G183" i="14"/>
  <c r="F183" i="14"/>
  <c r="E183" i="14"/>
  <c r="N177" i="14"/>
  <c r="L177" i="14"/>
  <c r="K177" i="14"/>
  <c r="J177" i="14"/>
  <c r="I177" i="14"/>
  <c r="H177" i="14"/>
  <c r="G177" i="14"/>
  <c r="F177" i="14"/>
  <c r="E177" i="14"/>
  <c r="N167" i="14"/>
  <c r="L167" i="14"/>
  <c r="K167" i="14"/>
  <c r="J167" i="14"/>
  <c r="I167" i="14"/>
  <c r="H167" i="14"/>
  <c r="G167" i="14"/>
  <c r="F167" i="14"/>
  <c r="E167" i="14"/>
  <c r="N159" i="14"/>
  <c r="L159" i="14"/>
  <c r="K159" i="14"/>
  <c r="J159" i="14"/>
  <c r="I159" i="14"/>
  <c r="H159" i="14"/>
  <c r="G159" i="14"/>
  <c r="F159" i="14"/>
  <c r="E159" i="14"/>
  <c r="N149" i="14"/>
  <c r="L149" i="14"/>
  <c r="K149" i="14"/>
  <c r="J149" i="14"/>
  <c r="I149" i="14"/>
  <c r="H149" i="14"/>
  <c r="G149" i="14"/>
  <c r="F149" i="14"/>
  <c r="E149" i="14"/>
  <c r="N139" i="14"/>
  <c r="L139" i="14"/>
  <c r="K139" i="14"/>
  <c r="J139" i="14"/>
  <c r="I139" i="14"/>
  <c r="H139" i="14"/>
  <c r="G139" i="14"/>
  <c r="F139" i="14"/>
  <c r="E139" i="14"/>
  <c r="N129" i="14"/>
  <c r="N108" i="14" s="1"/>
  <c r="L129" i="14"/>
  <c r="K129" i="14"/>
  <c r="J129" i="14"/>
  <c r="I129" i="14"/>
  <c r="H129" i="14"/>
  <c r="G129" i="14"/>
  <c r="F129" i="14"/>
  <c r="E129" i="14"/>
  <c r="N119" i="14"/>
  <c r="L119" i="14"/>
  <c r="K119" i="14"/>
  <c r="J119" i="14"/>
  <c r="I119" i="14"/>
  <c r="H119" i="14"/>
  <c r="G119" i="14"/>
  <c r="F119" i="14"/>
  <c r="E119" i="14"/>
  <c r="N109" i="14"/>
  <c r="L109" i="14"/>
  <c r="K109" i="14"/>
  <c r="J109" i="14"/>
  <c r="I109" i="14"/>
  <c r="H109" i="14"/>
  <c r="G109" i="14"/>
  <c r="F109" i="14"/>
  <c r="E109" i="14"/>
  <c r="N98" i="14"/>
  <c r="L98" i="14"/>
  <c r="K98" i="14"/>
  <c r="J98" i="14"/>
  <c r="I98" i="14"/>
  <c r="H98" i="14"/>
  <c r="G98" i="14"/>
  <c r="F98" i="14"/>
  <c r="E98" i="14"/>
  <c r="N94" i="14"/>
  <c r="L94" i="14"/>
  <c r="K94" i="14"/>
  <c r="J94" i="14"/>
  <c r="I94" i="14"/>
  <c r="H94" i="14"/>
  <c r="G94" i="14"/>
  <c r="F94" i="14"/>
  <c r="E94" i="14"/>
  <c r="N88" i="14"/>
  <c r="L88" i="14"/>
  <c r="K88" i="14"/>
  <c r="J88" i="14"/>
  <c r="I88" i="14"/>
  <c r="H88" i="14"/>
  <c r="G88" i="14"/>
  <c r="F88" i="14"/>
  <c r="E88" i="14"/>
  <c r="N85" i="14"/>
  <c r="L85" i="14"/>
  <c r="K85" i="14"/>
  <c r="J85" i="14"/>
  <c r="I85" i="14"/>
  <c r="H85" i="14"/>
  <c r="G85" i="14"/>
  <c r="F85" i="14"/>
  <c r="E85" i="14"/>
  <c r="N77" i="14"/>
  <c r="L77" i="14"/>
  <c r="K77" i="14"/>
  <c r="J77" i="14"/>
  <c r="I77" i="14"/>
  <c r="H77" i="14"/>
  <c r="G77" i="14"/>
  <c r="F77" i="14"/>
  <c r="E77" i="14"/>
  <c r="N67" i="14"/>
  <c r="L67" i="14"/>
  <c r="K67" i="14"/>
  <c r="J67" i="14"/>
  <c r="I67" i="14"/>
  <c r="H67" i="14"/>
  <c r="G67" i="14"/>
  <c r="F67" i="14"/>
  <c r="E67" i="14"/>
  <c r="N57" i="14"/>
  <c r="L57" i="14"/>
  <c r="K57" i="14"/>
  <c r="J57" i="14"/>
  <c r="I57" i="14"/>
  <c r="H57" i="14"/>
  <c r="G57" i="14"/>
  <c r="F57" i="14"/>
  <c r="E57" i="14"/>
  <c r="N53" i="14"/>
  <c r="L53" i="14"/>
  <c r="K53" i="14"/>
  <c r="J53" i="14"/>
  <c r="I53" i="14"/>
  <c r="H53" i="14"/>
  <c r="G53" i="14"/>
  <c r="F53" i="14"/>
  <c r="E53" i="14"/>
  <c r="N44" i="14"/>
  <c r="L44" i="14"/>
  <c r="K44" i="14"/>
  <c r="J44" i="14"/>
  <c r="I44" i="14"/>
  <c r="H44" i="14"/>
  <c r="G44" i="14"/>
  <c r="F44" i="14"/>
  <c r="E44" i="14"/>
  <c r="N40" i="14"/>
  <c r="L40" i="14"/>
  <c r="K40" i="14"/>
  <c r="J40" i="14"/>
  <c r="I40" i="14"/>
  <c r="H40" i="14"/>
  <c r="G40" i="14"/>
  <c r="F40" i="14"/>
  <c r="E40" i="14"/>
  <c r="N38" i="14"/>
  <c r="N31" i="14"/>
  <c r="N26" i="14"/>
  <c r="L26" i="14"/>
  <c r="K26" i="14"/>
  <c r="J26" i="14"/>
  <c r="I26" i="14"/>
  <c r="H26" i="14"/>
  <c r="G26" i="14"/>
  <c r="F26" i="14"/>
  <c r="E26" i="14"/>
  <c r="N17" i="14"/>
  <c r="L17" i="14"/>
  <c r="K17" i="14"/>
  <c r="J17" i="14"/>
  <c r="I17" i="14"/>
  <c r="H17" i="14"/>
  <c r="G17" i="14"/>
  <c r="F17" i="14"/>
  <c r="E17" i="14"/>
  <c r="C17" i="14"/>
  <c r="L12" i="14"/>
  <c r="K12" i="14"/>
  <c r="J12" i="14"/>
  <c r="I12" i="14"/>
  <c r="H12" i="14"/>
  <c r="G12" i="14"/>
  <c r="F12" i="14"/>
  <c r="L7" i="14"/>
  <c r="K7" i="14"/>
  <c r="J7" i="14"/>
  <c r="I7" i="14"/>
  <c r="H7" i="14"/>
  <c r="G7" i="14"/>
  <c r="F7" i="14"/>
  <c r="E7" i="14"/>
  <c r="C7" i="14"/>
  <c r="I62" i="10"/>
  <c r="I59" i="10"/>
  <c r="I42" i="10"/>
  <c r="I38" i="10"/>
  <c r="I27" i="10"/>
  <c r="I21" i="10"/>
  <c r="I20" i="10"/>
  <c r="I19" i="10"/>
  <c r="I12" i="10"/>
  <c r="I11" i="10"/>
  <c r="I10" i="10"/>
  <c r="I9" i="10"/>
  <c r="C430" i="14"/>
  <c r="L425" i="14"/>
  <c r="K425" i="14"/>
  <c r="J425" i="14"/>
  <c r="I425" i="14"/>
  <c r="H425" i="14"/>
  <c r="E425" i="14"/>
  <c r="C425" i="14"/>
  <c r="C422" i="14"/>
  <c r="C419" i="14"/>
  <c r="C410" i="14"/>
  <c r="C401" i="14"/>
  <c r="C396" i="14"/>
  <c r="C390" i="14"/>
  <c r="C383" i="14"/>
  <c r="C378" i="14"/>
  <c r="C375" i="14"/>
  <c r="C365" i="14"/>
  <c r="C355" i="14"/>
  <c r="C338" i="14"/>
  <c r="C335" i="14"/>
  <c r="C331" i="14"/>
  <c r="C322" i="14"/>
  <c r="C313" i="14"/>
  <c r="C302" i="14"/>
  <c r="C297" i="14"/>
  <c r="C278" i="14"/>
  <c r="C276" i="14"/>
  <c r="C269" i="14"/>
  <c r="L266" i="14"/>
  <c r="K266" i="14"/>
  <c r="J266" i="14"/>
  <c r="I266" i="14"/>
  <c r="H266" i="14"/>
  <c r="E266" i="14"/>
  <c r="C266" i="14"/>
  <c r="C254" i="14"/>
  <c r="K249" i="14"/>
  <c r="K204" i="14"/>
  <c r="J249" i="14"/>
  <c r="I249" i="14"/>
  <c r="H249" i="14"/>
  <c r="E249" i="14"/>
  <c r="C249" i="14"/>
  <c r="C243" i="14"/>
  <c r="C241" i="14"/>
  <c r="C233" i="14"/>
  <c r="C229" i="14"/>
  <c r="C220" i="14"/>
  <c r="C210" i="14"/>
  <c r="L204" i="14"/>
  <c r="J204" i="14"/>
  <c r="I204" i="14"/>
  <c r="E204" i="14"/>
  <c r="C204" i="14"/>
  <c r="C194" i="14"/>
  <c r="C183" i="14"/>
  <c r="C177" i="14"/>
  <c r="C167" i="14"/>
  <c r="C159" i="14"/>
  <c r="C149" i="14"/>
  <c r="C139" i="14"/>
  <c r="C129" i="14"/>
  <c r="C119" i="14"/>
  <c r="C109" i="14"/>
  <c r="C38" i="14"/>
  <c r="E70" i="11"/>
  <c r="E54" i="11"/>
  <c r="E44" i="11"/>
  <c r="E34" i="11"/>
  <c r="E24" i="11"/>
  <c r="E14" i="11"/>
  <c r="E51" i="10"/>
  <c r="E36" i="10"/>
  <c r="E32" i="10"/>
  <c r="E25" i="10"/>
  <c r="I67" i="10"/>
  <c r="I50" i="10"/>
  <c r="I44" i="10"/>
  <c r="I35" i="10"/>
  <c r="I17" i="10"/>
  <c r="I58" i="10"/>
  <c r="I53" i="10"/>
  <c r="BO12" i="32"/>
  <c r="CV12" i="32"/>
  <c r="BO21" i="32"/>
  <c r="CV21" i="32"/>
  <c r="BO106" i="32"/>
  <c r="CV106" i="32"/>
  <c r="I7" i="10"/>
  <c r="BO66" i="32"/>
  <c r="CV66" i="32"/>
  <c r="I26" i="10"/>
  <c r="I18" i="10"/>
  <c r="H16" i="10"/>
  <c r="BO81" i="32"/>
  <c r="CV81" i="32" s="1"/>
  <c r="I31" i="10"/>
  <c r="BO57" i="32"/>
  <c r="CV57" i="32" s="1"/>
  <c r="BO73" i="32"/>
  <c r="CV73" i="32" s="1"/>
  <c r="BO99" i="32"/>
  <c r="CV99" i="32" s="1"/>
  <c r="BO22" i="32"/>
  <c r="CV22" i="32"/>
  <c r="BO49" i="32"/>
  <c r="CV49" i="32" s="1"/>
  <c r="CV100" i="32"/>
  <c r="H65" i="10"/>
  <c r="C77" i="10" s="1"/>
  <c r="BO97" i="32"/>
  <c r="CV97" i="32"/>
  <c r="BO68" i="32"/>
  <c r="CV68" i="32"/>
  <c r="I60" i="10"/>
  <c r="H57" i="10"/>
  <c r="I57" i="10" s="1"/>
  <c r="I43" i="10"/>
  <c r="H41" i="10"/>
  <c r="I41" i="10" s="1"/>
  <c r="H51" i="10"/>
  <c r="I52" i="10"/>
  <c r="H25" i="10"/>
  <c r="I25" i="10" s="1"/>
  <c r="I22" i="10"/>
  <c r="I23" i="10"/>
  <c r="I13" i="10"/>
  <c r="H6" i="10"/>
  <c r="F44" i="24" l="1"/>
  <c r="BO82" i="32"/>
  <c r="BG82" i="32"/>
  <c r="BO83" i="32"/>
  <c r="CV83" i="32" s="1"/>
  <c r="BG83" i="32"/>
  <c r="BO89" i="32"/>
  <c r="BG89" i="32"/>
  <c r="BO84" i="32"/>
  <c r="BG84" i="32"/>
  <c r="BO93" i="32"/>
  <c r="BG93" i="32"/>
  <c r="BO92" i="32"/>
  <c r="BG92" i="32"/>
  <c r="BO85" i="32"/>
  <c r="BG85" i="32"/>
  <c r="BO86" i="32"/>
  <c r="BG86" i="32"/>
  <c r="BO87" i="32"/>
  <c r="BG87" i="32"/>
  <c r="BO88" i="32"/>
  <c r="BG88" i="32"/>
  <c r="BO90" i="32"/>
  <c r="BG90" i="32"/>
  <c r="BO91" i="32"/>
  <c r="BG91" i="32"/>
  <c r="AY109" i="32"/>
  <c r="BG94" i="32"/>
  <c r="BO94" i="32"/>
  <c r="CV70" i="32"/>
  <c r="CV64" i="32"/>
  <c r="BO55" i="32"/>
  <c r="CV55" i="32" s="1"/>
  <c r="CV47" i="32"/>
  <c r="CV44" i="32"/>
  <c r="CV43" i="32"/>
  <c r="CV31" i="32"/>
  <c r="CV27" i="32"/>
  <c r="BO23" i="32"/>
  <c r="CV23" i="32" s="1"/>
  <c r="BO14" i="32"/>
  <c r="CV14" i="32" s="1"/>
  <c r="F5" i="24"/>
  <c r="F149" i="24" s="1"/>
  <c r="CV8" i="32"/>
  <c r="CV77" i="32"/>
  <c r="CV61" i="32"/>
  <c r="CV39" i="32"/>
  <c r="AQ109" i="32"/>
  <c r="CV92" i="32"/>
  <c r="CV13" i="32"/>
  <c r="CV17" i="32"/>
  <c r="CV65" i="32"/>
  <c r="CV79" i="32"/>
  <c r="CV96" i="32"/>
  <c r="CV37" i="32"/>
  <c r="CV20" i="32"/>
  <c r="CV24" i="32"/>
  <c r="CV46" i="32"/>
  <c r="CV51" i="32"/>
  <c r="CV54" i="32"/>
  <c r="CV59" i="32"/>
  <c r="CV67" i="32"/>
  <c r="CV71" i="32"/>
  <c r="CV75" i="32"/>
  <c r="CV26" i="32"/>
  <c r="CV9" i="32"/>
  <c r="CV35" i="32"/>
  <c r="CV88" i="32"/>
  <c r="CV63" i="32"/>
  <c r="CV104" i="32"/>
  <c r="D400" i="14"/>
  <c r="H108" i="14"/>
  <c r="H32" i="10"/>
  <c r="H69" i="10" s="1"/>
  <c r="M430" i="14"/>
  <c r="H77" i="11" s="1"/>
  <c r="I77" i="11" s="1"/>
  <c r="E400" i="14"/>
  <c r="I400" i="14"/>
  <c r="G400" i="14"/>
  <c r="E382" i="14"/>
  <c r="M355" i="14"/>
  <c r="H62" i="11" s="1"/>
  <c r="I62" i="11" s="1"/>
  <c r="L334" i="14"/>
  <c r="F312" i="14"/>
  <c r="J312" i="14"/>
  <c r="F253" i="14"/>
  <c r="G253" i="14"/>
  <c r="D253" i="14"/>
  <c r="H253" i="14"/>
  <c r="K253" i="14"/>
  <c r="E253" i="14"/>
  <c r="M233" i="14"/>
  <c r="H40" i="11" s="1"/>
  <c r="I40" i="11" s="1"/>
  <c r="F193" i="14"/>
  <c r="L193" i="14"/>
  <c r="M129" i="14"/>
  <c r="H27" i="11" s="1"/>
  <c r="I108" i="14"/>
  <c r="J108" i="14"/>
  <c r="L108" i="14"/>
  <c r="I43" i="14"/>
  <c r="G43" i="14"/>
  <c r="H43" i="14"/>
  <c r="L43" i="14"/>
  <c r="C400" i="14"/>
  <c r="M365" i="14"/>
  <c r="H63" i="11" s="1"/>
  <c r="I63" i="11" s="1"/>
  <c r="E312" i="14"/>
  <c r="I382" i="14"/>
  <c r="M278" i="14"/>
  <c r="H50" i="11" s="1"/>
  <c r="H312" i="14"/>
  <c r="M12" i="14"/>
  <c r="H8" i="11" s="1"/>
  <c r="I8" i="11" s="1"/>
  <c r="M85" i="14"/>
  <c r="H20" i="11" s="1"/>
  <c r="K6" i="14"/>
  <c r="J400" i="14"/>
  <c r="M38" i="14"/>
  <c r="H12" i="11" s="1"/>
  <c r="I12" i="11" s="1"/>
  <c r="D193" i="14"/>
  <c r="N382" i="14"/>
  <c r="M119" i="14"/>
  <c r="H26" i="11" s="1"/>
  <c r="J193" i="14"/>
  <c r="M335" i="14"/>
  <c r="H59" i="11" s="1"/>
  <c r="I59" i="11" s="1"/>
  <c r="K382" i="14"/>
  <c r="M210" i="14"/>
  <c r="H37" i="11" s="1"/>
  <c r="I37" i="11" s="1"/>
  <c r="M322" i="14"/>
  <c r="H56" i="11" s="1"/>
  <c r="M7" i="14"/>
  <c r="H7" i="11" s="1"/>
  <c r="M229" i="14"/>
  <c r="H39" i="11" s="1"/>
  <c r="H400" i="14"/>
  <c r="M338" i="14"/>
  <c r="H60" i="11" s="1"/>
  <c r="I60" i="11" s="1"/>
  <c r="J6" i="14"/>
  <c r="F43" i="14"/>
  <c r="L400" i="14"/>
  <c r="I6" i="14"/>
  <c r="K108" i="14"/>
  <c r="E193" i="14"/>
  <c r="L253" i="14"/>
  <c r="M419" i="14"/>
  <c r="H73" i="11" s="1"/>
  <c r="I73" i="11" s="1"/>
  <c r="M40" i="14"/>
  <c r="H13" i="11" s="1"/>
  <c r="I13" i="11" s="1"/>
  <c r="M287" i="14"/>
  <c r="H51" i="11" s="1"/>
  <c r="I51" i="11" s="1"/>
  <c r="M425" i="14"/>
  <c r="H75" i="11" s="1"/>
  <c r="I75" i="11" s="1"/>
  <c r="M149" i="14"/>
  <c r="H29" i="11" s="1"/>
  <c r="I193" i="14"/>
  <c r="I253" i="14"/>
  <c r="M269" i="14"/>
  <c r="H48" i="11" s="1"/>
  <c r="M396" i="14"/>
  <c r="H69" i="11" s="1"/>
  <c r="M53" i="14"/>
  <c r="H16" i="11" s="1"/>
  <c r="K43" i="14"/>
  <c r="E108" i="14"/>
  <c r="G193" i="14"/>
  <c r="F382" i="14"/>
  <c r="C312" i="14"/>
  <c r="E43" i="14"/>
  <c r="M249" i="14"/>
  <c r="H43" i="11" s="1"/>
  <c r="I43" i="11" s="1"/>
  <c r="J253" i="14"/>
  <c r="M302" i="14"/>
  <c r="H53" i="11" s="1"/>
  <c r="I53" i="11" s="1"/>
  <c r="M378" i="14"/>
  <c r="H65" i="11" s="1"/>
  <c r="I65" i="11" s="1"/>
  <c r="M401" i="14"/>
  <c r="H71" i="11" s="1"/>
  <c r="I71" i="11" s="1"/>
  <c r="F6" i="14"/>
  <c r="M17" i="14"/>
  <c r="H9" i="11" s="1"/>
  <c r="N6" i="14"/>
  <c r="H6" i="14"/>
  <c r="L6" i="14"/>
  <c r="E334" i="14"/>
  <c r="N334" i="14"/>
  <c r="G334" i="14"/>
  <c r="K334" i="14"/>
  <c r="F334" i="14"/>
  <c r="I334" i="14"/>
  <c r="G382" i="14"/>
  <c r="L382" i="14"/>
  <c r="K193" i="14"/>
  <c r="M390" i="14"/>
  <c r="H68" i="11" s="1"/>
  <c r="I68" i="11" s="1"/>
  <c r="J382" i="14"/>
  <c r="K400" i="14"/>
  <c r="M109" i="14"/>
  <c r="H25" i="11" s="1"/>
  <c r="M243" i="14"/>
  <c r="H42" i="11" s="1"/>
  <c r="I42" i="11" s="1"/>
  <c r="M183" i="14"/>
  <c r="H33" i="11" s="1"/>
  <c r="M297" i="14"/>
  <c r="H52" i="11" s="1"/>
  <c r="I52" i="11" s="1"/>
  <c r="M422" i="14"/>
  <c r="H74" i="11" s="1"/>
  <c r="I74" i="11" s="1"/>
  <c r="J43" i="14"/>
  <c r="N43" i="14"/>
  <c r="G108" i="14"/>
  <c r="H334" i="14"/>
  <c r="F400" i="14"/>
  <c r="M427" i="14"/>
  <c r="H76" i="11" s="1"/>
  <c r="I76" i="11" s="1"/>
  <c r="H193" i="14"/>
  <c r="M98" i="14"/>
  <c r="H23" i="11" s="1"/>
  <c r="D108" i="14"/>
  <c r="C334" i="14"/>
  <c r="G6" i="14"/>
  <c r="I312" i="14"/>
  <c r="G312" i="14"/>
  <c r="J334" i="14"/>
  <c r="L312" i="14"/>
  <c r="D6" i="14"/>
  <c r="D43" i="14"/>
  <c r="M77" i="14"/>
  <c r="H19" i="11" s="1"/>
  <c r="M241" i="14"/>
  <c r="H41" i="11" s="1"/>
  <c r="I41" i="11" s="1"/>
  <c r="D312" i="14"/>
  <c r="D334" i="14"/>
  <c r="D382" i="14"/>
  <c r="M261" i="14"/>
  <c r="H46" i="11" s="1"/>
  <c r="M410" i="14"/>
  <c r="H72" i="11" s="1"/>
  <c r="I72" i="11" s="1"/>
  <c r="M31" i="14"/>
  <c r="H11" i="11" s="1"/>
  <c r="M348" i="14"/>
  <c r="H61" i="11" s="1"/>
  <c r="I61" i="11" s="1"/>
  <c r="E6" i="14"/>
  <c r="M194" i="14"/>
  <c r="H35" i="11" s="1"/>
  <c r="I35" i="11" s="1"/>
  <c r="M266" i="14"/>
  <c r="H47" i="11" s="1"/>
  <c r="M276" i="14"/>
  <c r="H49" i="11" s="1"/>
  <c r="I49" i="11" s="1"/>
  <c r="M331" i="14"/>
  <c r="H57" i="11" s="1"/>
  <c r="I57" i="11" s="1"/>
  <c r="M44" i="14"/>
  <c r="H15" i="11" s="1"/>
  <c r="F108" i="14"/>
  <c r="M67" i="14"/>
  <c r="H18" i="11" s="1"/>
  <c r="M26" i="14"/>
  <c r="H10" i="11" s="1"/>
  <c r="M313" i="14"/>
  <c r="H55" i="11" s="1"/>
  <c r="M167" i="14"/>
  <c r="H31" i="11" s="1"/>
  <c r="M204" i="14"/>
  <c r="H36" i="11" s="1"/>
  <c r="M88" i="14"/>
  <c r="H21" i="11" s="1"/>
  <c r="M159" i="14"/>
  <c r="H30" i="11" s="1"/>
  <c r="M220" i="14"/>
  <c r="H38" i="11" s="1"/>
  <c r="C382" i="14"/>
  <c r="M94" i="14"/>
  <c r="H22" i="11" s="1"/>
  <c r="M383" i="14"/>
  <c r="H67" i="11" s="1"/>
  <c r="M139" i="14"/>
  <c r="H28" i="11" s="1"/>
  <c r="M177" i="14"/>
  <c r="H32" i="11" s="1"/>
  <c r="C253" i="14"/>
  <c r="M254" i="14"/>
  <c r="H45" i="11" s="1"/>
  <c r="C193" i="14"/>
  <c r="C108" i="14"/>
  <c r="C43" i="14"/>
  <c r="M57" i="14"/>
  <c r="H17" i="11" s="1"/>
  <c r="I17" i="11" s="1"/>
  <c r="C6" i="14"/>
  <c r="I37" i="10"/>
  <c r="I65" i="10"/>
  <c r="C114" i="53"/>
  <c r="E78" i="11"/>
  <c r="E69" i="10"/>
  <c r="I36" i="10"/>
  <c r="I6" i="10"/>
  <c r="I51" i="10"/>
  <c r="C76" i="10"/>
  <c r="I16" i="10"/>
  <c r="I48" i="11" l="1"/>
  <c r="J48" i="11"/>
  <c r="I69" i="11"/>
  <c r="J69" i="11"/>
  <c r="J66" i="11" s="1"/>
  <c r="I50" i="11"/>
  <c r="J50" i="11"/>
  <c r="I47" i="11"/>
  <c r="J47" i="11"/>
  <c r="I38" i="11"/>
  <c r="J38" i="11"/>
  <c r="I36" i="11"/>
  <c r="J36" i="11"/>
  <c r="I33" i="11"/>
  <c r="J33" i="11"/>
  <c r="I32" i="11"/>
  <c r="J32" i="11"/>
  <c r="I31" i="11"/>
  <c r="J31" i="11"/>
  <c r="I30" i="11"/>
  <c r="J30" i="11"/>
  <c r="I29" i="11"/>
  <c r="J29" i="11"/>
  <c r="I28" i="11"/>
  <c r="J28" i="11"/>
  <c r="I26" i="11"/>
  <c r="J26" i="11"/>
  <c r="I20" i="11"/>
  <c r="J20" i="11"/>
  <c r="I22" i="11"/>
  <c r="J22" i="11"/>
  <c r="I21" i="11"/>
  <c r="J21" i="11"/>
  <c r="I19" i="11"/>
  <c r="J19" i="11"/>
  <c r="I18" i="11"/>
  <c r="J18" i="11"/>
  <c r="I15" i="11"/>
  <c r="J15" i="11"/>
  <c r="I10" i="11"/>
  <c r="J10" i="11"/>
  <c r="I46" i="11"/>
  <c r="J46" i="11"/>
  <c r="I45" i="11"/>
  <c r="J45" i="11"/>
  <c r="I11" i="11"/>
  <c r="J11" i="11"/>
  <c r="I9" i="11"/>
  <c r="J9" i="11"/>
  <c r="C85" i="11"/>
  <c r="J39" i="11"/>
  <c r="I27" i="11"/>
  <c r="J27" i="11"/>
  <c r="I23" i="11"/>
  <c r="J23" i="11"/>
  <c r="I25" i="11"/>
  <c r="J25" i="11"/>
  <c r="I16" i="11"/>
  <c r="J16" i="11"/>
  <c r="I56" i="11"/>
  <c r="J56" i="11"/>
  <c r="J54" i="11" s="1"/>
  <c r="BG109" i="32"/>
  <c r="CV84" i="32"/>
  <c r="CV85" i="32"/>
  <c r="CV93" i="32"/>
  <c r="CV89" i="32"/>
  <c r="CV82" i="32"/>
  <c r="I7" i="11"/>
  <c r="J7" i="11"/>
  <c r="J6" i="11" s="1"/>
  <c r="CV94" i="32"/>
  <c r="CV91" i="32"/>
  <c r="CV90" i="32"/>
  <c r="CV86" i="32"/>
  <c r="CV87" i="32"/>
  <c r="CV95" i="32"/>
  <c r="BO109" i="32"/>
  <c r="I39" i="11"/>
  <c r="I32" i="10"/>
  <c r="C75" i="10"/>
  <c r="C78" i="10" s="1"/>
  <c r="D75" i="10" s="1"/>
  <c r="L433" i="14"/>
  <c r="C95" i="10" s="1"/>
  <c r="H58" i="11"/>
  <c r="I58" i="11" s="1"/>
  <c r="M400" i="14"/>
  <c r="J433" i="14"/>
  <c r="C93" i="10" s="1"/>
  <c r="I433" i="14"/>
  <c r="C87" i="10" s="1"/>
  <c r="D433" i="14"/>
  <c r="C82" i="10" s="1"/>
  <c r="M108" i="14"/>
  <c r="K433" i="14"/>
  <c r="C94" i="10" s="1"/>
  <c r="M253" i="14"/>
  <c r="E433" i="14"/>
  <c r="C83" i="10" s="1"/>
  <c r="H433" i="14"/>
  <c r="C86" i="10" s="1"/>
  <c r="G433" i="14"/>
  <c r="C85" i="10" s="1"/>
  <c r="M312" i="14"/>
  <c r="N433" i="14"/>
  <c r="H6" i="11"/>
  <c r="I6" i="11" s="1"/>
  <c r="M382" i="14"/>
  <c r="M193" i="14"/>
  <c r="M43" i="14"/>
  <c r="F433" i="14"/>
  <c r="C84" i="10" s="1"/>
  <c r="M334" i="14"/>
  <c r="I55" i="11"/>
  <c r="H54" i="11"/>
  <c r="I54" i="11" s="1"/>
  <c r="H34" i="11"/>
  <c r="I34" i="11" s="1"/>
  <c r="H70" i="11"/>
  <c r="C84" i="11" s="1"/>
  <c r="I67" i="11"/>
  <c r="H66" i="11"/>
  <c r="H24" i="11"/>
  <c r="I24" i="11" s="1"/>
  <c r="H44" i="11"/>
  <c r="C433" i="14"/>
  <c r="C81" i="10" s="1"/>
  <c r="H14" i="11"/>
  <c r="M6" i="14"/>
  <c r="I69" i="10"/>
  <c r="J34" i="11" l="1"/>
  <c r="J44" i="11"/>
  <c r="J24" i="11"/>
  <c r="J14" i="11"/>
  <c r="CV109" i="32"/>
  <c r="C96" i="10"/>
  <c r="D94" i="10" s="1"/>
  <c r="I70" i="11"/>
  <c r="C83" i="11"/>
  <c r="M433" i="14"/>
  <c r="C88" i="10"/>
  <c r="D82" i="10" s="1"/>
  <c r="C86" i="11"/>
  <c r="I66" i="11"/>
  <c r="H78" i="11"/>
  <c r="I78" i="11" s="1"/>
  <c r="I44" i="11"/>
  <c r="C82" i="11"/>
  <c r="I14" i="11"/>
  <c r="D76" i="10"/>
  <c r="D77" i="10"/>
  <c r="J78" i="11" l="1"/>
  <c r="D95" i="10"/>
  <c r="D93" i="10"/>
  <c r="D81" i="10"/>
  <c r="D83" i="10"/>
  <c r="D87" i="10"/>
  <c r="D86" i="10"/>
  <c r="D84" i="10"/>
  <c r="D85" i="10"/>
  <c r="C87" i="11"/>
  <c r="D84" i="11" s="1"/>
  <c r="D78" i="10"/>
  <c r="D96" i="10" l="1"/>
  <c r="D88" i="10"/>
  <c r="D86" i="11"/>
  <c r="D82" i="11"/>
  <c r="D83" i="11"/>
  <c r="D85" i="11"/>
  <c r="D87" i="11" l="1"/>
</calcChain>
</file>

<file path=xl/comments1.xml><?xml version="1.0" encoding="utf-8"?>
<comments xmlns="http://schemas.openxmlformats.org/spreadsheetml/2006/main">
  <authors>
    <author>laura.uribe</author>
    <author>manuel.fonseca</author>
    <author>pedro.monarrez</author>
    <author>Pedro Fabián Monarrez Mercado</author>
  </authors>
  <commentList>
    <comment ref="A3" authorId="0" shapeId="0">
      <text>
        <r>
          <rPr>
            <sz val="10"/>
            <color indexed="81"/>
            <rFont val="Tahoma"/>
            <family val="2"/>
          </rPr>
          <t xml:space="preserve">CRI: Clasificador por Rubro de Ingresos
LI: Ley de Ingresos Municipal
</t>
        </r>
      </text>
    </comment>
    <comment ref="B3" authorId="0" shapeId="0">
      <text>
        <r>
          <rPr>
            <sz val="10"/>
            <color indexed="81"/>
            <rFont val="Tahoma"/>
            <family val="2"/>
          </rPr>
          <t xml:space="preserve">El Clasificador por Rubros de Ingresos (CRI), es de observancia obligatoria de los entes púbicos de la federación, de las entidades federativas y de los municipios, incluyendo a las entidades de la administración pública paraestatal y paramunicipal, el cual permitirá una clasificación de los ingresos presupuestarios acorde a las disposiciones legales, así como a las normas y criterios contables aplicables, inmerso en un esquema claro, preciso, integral y útil, que posibilite un adecuado registro y presentación de las operaciones, que facilite la interrelación con las cuentas patrimoniales.
</t>
        </r>
      </text>
    </comment>
    <comment ref="B6" authorId="1" shapeId="0">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7" authorId="1" shapeId="0">
      <text>
        <r>
          <rPr>
            <b/>
            <sz val="12"/>
            <color indexed="81"/>
            <rFont val="Arial"/>
            <family val="2"/>
          </rPr>
          <t xml:space="preserve">Impuestos Sobre los Ingresos
Son las contribuciones derivadas de las imposiciones fiscales que en forma unilateral y obligatoria se fijan sobre los ingresos de las personas físicas y/o morales, de conformidad con la legislación aplicable en la materia.
</t>
        </r>
      </text>
    </comment>
    <comment ref="B8" authorId="1" shapeId="0">
      <text>
        <r>
          <rPr>
            <b/>
            <sz val="12"/>
            <color indexed="81"/>
            <rFont val="Arial"/>
            <family val="2"/>
          </rPr>
          <t>Importe de los Ingresos que obtiene el municipio por concepto del impuesto sobre la explotación de espectáculos, tales como teatro, ballet, ópera, circo, lucha libre, box, taurinos, fútbol, básquetbol, béisbol; así como de espectáculos de carpa, variedades, conciertos, audiciones musicales y exhibiciones de cualquier naturaleza o de carácter artístico.</t>
        </r>
      </text>
    </comment>
    <comment ref="B9" authorId="2" shapeId="0">
      <text>
        <r>
          <rPr>
            <sz val="12"/>
            <color indexed="81"/>
            <rFont val="Arial"/>
            <family val="2"/>
          </rPr>
          <t xml:space="preserve">Impuestos Sobre el Patrimonio
Son las contribuciones derivadas de las imposiciones fiscales que en forma unilateral y obligatoria se fijan sobre los bienes propiedad de las personas físicas y/o morales, de conformidad con la legislación aplicable en la materia.
</t>
        </r>
      </text>
    </comment>
    <comment ref="B10" authorId="3" shapeId="0">
      <text>
        <r>
          <rPr>
            <b/>
            <sz val="12"/>
            <color indexed="81"/>
            <rFont val="Arial"/>
            <family val="2"/>
          </rPr>
          <t>Importe de la contribución que realiza la persona física o jurídica sobre sus predios, el que se causará y pagará de conformidad con las bases, tasas, cuotas y tarifas establecidas en la ley de Ingresos correspondiente.</t>
        </r>
      </text>
    </comment>
    <comment ref="B11" authorId="3" shapeId="0">
      <text>
        <r>
          <rPr>
            <b/>
            <sz val="12"/>
            <color indexed="81"/>
            <rFont val="Arial"/>
            <family val="2"/>
          </rPr>
          <t>Importe de los ingresos cobrados a persona física o jurídica por concepto del traslado de dominio de la propiedad o de los derechos de copropiedad sobre bienes inmuebles ubicados en el territorio municipal.</t>
        </r>
      </text>
    </comment>
    <comment ref="B12" authorId="3" shapeId="0">
      <text>
        <r>
          <rPr>
            <b/>
            <sz val="12"/>
            <color indexed="81"/>
            <rFont val="Arial"/>
            <family val="2"/>
          </rPr>
          <t>Importe de los ingresos que obtiene el municipio de persona física o jurídica por la  realización, celebración o expedición de actos jurídicos, que tenga por objeto la construcción, reconstrucción ó ampliación de inmuebles.</t>
        </r>
      </text>
    </comment>
    <comment ref="B13" authorId="2" shapeId="0">
      <text>
        <r>
          <rPr>
            <sz val="8"/>
            <color indexed="81"/>
            <rFont val="Tahoma"/>
            <family val="2"/>
          </rPr>
          <t xml:space="preserve">Son las contribuciones derivadas de las imposiciones fiscales que en forma unilateral y obligatoria se fijan sobre la actividad económica relacionada con la producción, el consumo y las transacciones que realizan las personas físicas y/o morales, de conformidad con la legislación aplicable en la materia.
</t>
        </r>
      </text>
    </comment>
    <comment ref="B14" authorId="2" shapeId="0">
      <text>
        <r>
          <rPr>
            <sz val="8"/>
            <color indexed="81"/>
            <rFont val="Tahoma"/>
            <family val="2"/>
          </rPr>
          <t xml:space="preserve">Son las contribuciones derivadas de las imposiciones fiscales que en forma unilateral y obligatoria se fijan sobre las actividades de importación y exportación que realizan las personas físicas y/o morales, de conformidad con la legislación aplicable en la materia.
</t>
        </r>
      </text>
    </comment>
    <comment ref="B15" authorId="2" shapeId="0">
      <text>
        <r>
          <rPr>
            <b/>
            <sz val="12"/>
            <color indexed="81"/>
            <rFont val="Arial"/>
            <family val="2"/>
          </rPr>
          <t xml:space="preserve">Son las contribuciones derivadas de las imposiciones fiscales que en forma unilateral y obligatoria se fijan sobre la base gravable de las remuneraciones al trabajo personal subordinado o el que corresponda, de conformidad con la legislación aplicable en la materia.
</t>
        </r>
      </text>
    </comment>
    <comment ref="B16" authorId="2" shapeId="0">
      <text>
        <r>
          <rPr>
            <sz val="8"/>
            <color indexed="81"/>
            <rFont val="Tahoma"/>
            <family val="2"/>
          </rPr>
          <t xml:space="preserve">Son las contribuciones derivadas de las imposiciones fiscales que en forma unilateral y obligatoria se fijan a las personas físicas y/o morales, por la afectación preventiva o correctiva que se ocasione en flora, fauna, medio ambiente o todo aquello relacionado a la ecología, de conformidad con la legislación aplicable en la materia
</t>
        </r>
      </text>
    </comment>
    <comment ref="B17" authorId="2" shapeId="0">
      <text>
        <r>
          <rPr>
            <sz val="8"/>
            <color indexed="81"/>
            <rFont val="Tahoma"/>
            <family val="2"/>
          </rPr>
          <t xml:space="preserve">Son los ingresos que se perciben por concepto de recargos, sanciones, gastos de ejecución, indemnizaciones, entre otros, asociados a los impuestos, cuando éstos no se cubran oportunamente, de conformidad con la legislación aplicable en la materia.
</t>
        </r>
      </text>
    </comment>
    <comment ref="B18" authorId="3" shapeId="0">
      <text>
        <r>
          <rPr>
            <b/>
            <sz val="12"/>
            <color indexed="81"/>
            <rFont val="Arial"/>
            <family val="2"/>
          </rPr>
          <t>Importe de la indemnización causada por la falta de pago oportuno de los ingresos señalados en el título de impuestos de la ley de ingresos.</t>
        </r>
      </text>
    </comment>
    <comment ref="B19" authorId="3" shapeId="0">
      <text>
        <r>
          <rPr>
            <b/>
            <sz val="12"/>
            <color indexed="81"/>
            <rFont val="Arial"/>
            <family val="2"/>
          </rPr>
          <t>Ingresos derivados de sanciones económicas por el incumplimiento de disposiciones en la forma, fecha y términos que establezcan las disposiciones fiscales, respecto del pago de los impuestos señalados en la ley de ingresos.</t>
        </r>
      </text>
    </comment>
    <comment ref="B20" authorId="3" shapeId="0">
      <text>
        <r>
          <rPr>
            <b/>
            <sz val="12"/>
            <color indexed="81"/>
            <rFont val="Arial"/>
            <family val="2"/>
          </rPr>
          <t>Importe de los ingresos por concepto de intereses derivados por la falta de pago de impuestos conforme establece la ley y convenidos entre las autoridades municipales y el contribuyente para ser pagado en un plazo determinado o en parcialidades.</t>
        </r>
      </text>
    </comment>
    <comment ref="B21" authorId="3" shapeId="0">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22" authorId="3" shapeId="0">
      <text>
        <r>
          <rPr>
            <b/>
            <sz val="12"/>
            <color indexed="81"/>
            <rFont val="Arial"/>
            <family val="2"/>
          </rPr>
          <t>Importe de otros ingresos que obtiene el municipio por concepto de accesorios de los impuestos y no están considerados en los rubros anteriores.</t>
        </r>
      </text>
    </comment>
    <comment ref="B23" authorId="2" shapeId="0">
      <text>
        <r>
          <rPr>
            <b/>
            <sz val="12"/>
            <color indexed="81"/>
            <rFont val="Arial"/>
            <family val="2"/>
          </rPr>
          <t>Son los ingresos que se perciben por conceptos no incluidos en los tipos anteriores, de conformidad con la legislación aplicable en la materia.</t>
        </r>
      </text>
    </comment>
    <comment ref="B24" authorId="3" shapeId="0">
      <text>
        <r>
          <rPr>
            <b/>
            <sz val="12"/>
            <color indexed="81"/>
            <rFont val="Arial"/>
            <family val="2"/>
          </rPr>
          <t>Son los ingresos que se recaudan en el ejercicio corriente, por impuestos pendientes de liquidación o pago causados en ejercicios fiscales anteriores, no incluidos en la Ley de Ingresos vigente.</t>
        </r>
      </text>
    </comment>
    <comment ref="B25" authorId="2" shapeId="0">
      <text>
        <r>
          <rPr>
            <sz val="8"/>
            <color indexed="81"/>
            <rFont val="Tahoma"/>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6" authorId="2" shapeId="0">
      <text>
        <r>
          <rPr>
            <b/>
            <sz val="12"/>
            <color indexed="81"/>
            <rFont val="Arial"/>
            <family val="2"/>
          </rPr>
          <t xml:space="preserve">Son los ingresos que reciben los entes públicos que prestan los servicios de seguridad social, para cubrir las obligaciones relativas a los fondos de vivienda, de conformidad con la legislación aplicable en la materia.
</t>
        </r>
      </text>
    </comment>
    <comment ref="B27" authorId="2" shapeId="0">
      <text>
        <r>
          <rPr>
            <b/>
            <sz val="12"/>
            <color indexed="81"/>
            <rFont val="Arial"/>
            <family val="2"/>
          </rPr>
          <t>Son los ingresos que reciben los entes públicos que prestan los servicios de seguridad social, para cubrir las obligaciones relativas a la previsión social, de conformidad con la legislación aplicable en la materia.</t>
        </r>
      </text>
    </comment>
    <comment ref="B28" authorId="2" shapeId="0">
      <text>
        <r>
          <rPr>
            <b/>
            <sz val="12"/>
            <color indexed="81"/>
            <rFont val="Arial"/>
            <family val="2"/>
          </rPr>
          <t>Son los ingresos que reciben los entes públicos que prestan los servicios de seguridad social, para cubrir las obligaciones relativas a fondos del ahorro para el retiro, de conformidad con la legislación aplicable en la materia.</t>
        </r>
      </text>
    </comment>
    <comment ref="B29" authorId="2" shapeId="0">
      <text>
        <r>
          <rPr>
            <b/>
            <sz val="12"/>
            <color indexed="81"/>
            <rFont val="Arial"/>
            <family val="2"/>
          </rPr>
          <t xml:space="preserve">Son los ingresos que reciben los entes públicos que prestan los servicios de seguridad social, por conceptos no incluidos en los tipos anteriores, de conformidad con la legislación aplicable en la materia
</t>
        </r>
      </text>
    </comment>
    <comment ref="B30" authorId="2" shapeId="0">
      <text>
        <r>
          <rPr>
            <b/>
            <sz val="12"/>
            <color indexed="81"/>
            <rFont val="Arial"/>
            <family val="2"/>
          </rPr>
          <t>Son los ingresos que se perciben por concepto de recargos, sanciones, gastos de ejecución, indemnizaciones, entre otros, asociados a las cuotas y aportaciones de seguridad social, cuando éstas no se cubran oportunamente de conformidad con la legislación aplicable en la materia.</t>
        </r>
      </text>
    </comment>
    <comment ref="B31" authorId="2" shapeId="0">
      <text>
        <r>
          <rPr>
            <b/>
            <sz val="12"/>
            <color indexed="81"/>
            <rFont val="Arial"/>
            <family val="2"/>
          </rPr>
          <t>Son las establecidas en Ley a cargo de las personas físicas y morales que se beneficien de manera directa por obras públicas.</t>
        </r>
      </text>
    </comment>
    <comment ref="B32" authorId="2" shapeId="0">
      <text>
        <r>
          <rPr>
            <b/>
            <sz val="12"/>
            <color indexed="81"/>
            <rFont val="Arial"/>
            <family val="2"/>
          </rPr>
          <t>Son las contribuciones derivadas de los beneficios diferenciales particulares por la realización de obras públicas, a cargo de las personas físicas y/o morales, independientemente de la utilidad general colectiva, de conformidad con la legislación aplicable en la materia.</t>
        </r>
      </text>
    </comment>
    <comment ref="B33" authorId="2" shapeId="0">
      <text>
        <r>
          <rPr>
            <b/>
            <sz val="12"/>
            <color indexed="81"/>
            <rFont val="Arial"/>
            <family val="2"/>
          </rPr>
          <t>Son los ingresos que se recaudan en el ejercicio corriente, por contribuciones de mejoras pendientes de liquidación o pago causadas en ejercicios fiscales anteriores, no incluidas en la Ley de Ingresos vigente</t>
        </r>
      </text>
    </comment>
    <comment ref="B34" authorId="2" shapeId="0">
      <text>
        <r>
          <rPr>
            <sz val="8"/>
            <color indexed="81"/>
            <rFont val="Tahoma"/>
            <family val="2"/>
          </rPr>
          <t xml:space="preserve">
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5" authorId="2" shapeId="0">
      <text>
        <r>
          <rPr>
            <b/>
            <sz val="12"/>
            <color indexed="81"/>
            <rFont val="Arial"/>
            <family val="2"/>
          </rPr>
          <t>Son las contribuciones derivadas de la contraprestación del uso, goce, aprovechamiento o explotación de bienes de dominio público, de conformidad con la legislación aplicable en la materia.</t>
        </r>
      </text>
    </comment>
    <comment ref="B36" authorId="3" shapeId="0">
      <text>
        <r>
          <rPr>
            <b/>
            <sz val="12"/>
            <color indexed="81"/>
            <rFont val="Arial"/>
            <family val="2"/>
          </rPr>
          <t>Importe de los derechos a pagar por las personas físicas o jurídicas que hagan uso con fines de especulación en plazas, portales, calles y demás lugares, para la instalación de puestos fijos o ambulantes, aparatos que funcionen con monedas o fichas; para la realización de cualquier actividad comercial, industrial o prestación de servicios; además del uso de la vía pública, en calles que los municipios señalen para el establecimiento de vehículos o fines distintos de los mencionados.</t>
        </r>
      </text>
    </comment>
    <comment ref="B37" authorId="3" shapeId="0">
      <text>
        <r>
          <rPr>
            <b/>
            <sz val="12"/>
            <color indexed="81"/>
            <rFont val="Arial"/>
            <family val="2"/>
          </rPr>
          <t>Importe del Ingreso obtenido por las rentas o concesión de toda clase de bienes propiedad del municipio y se encuentran incorporados al dominio público.</t>
        </r>
      </text>
    </comment>
    <comment ref="B38" authorId="2" shapeId="0">
      <text>
        <r>
          <rPr>
            <b/>
            <sz val="12"/>
            <color indexed="81"/>
            <rFont val="Arial"/>
            <family val="2"/>
          </rPr>
          <t xml:space="preserve">DEROGADO
</t>
        </r>
      </text>
    </comment>
    <comment ref="B39" authorId="2" shapeId="0">
      <text>
        <r>
          <rPr>
            <sz val="8"/>
            <color indexed="81"/>
            <rFont val="Arial"/>
            <family val="2"/>
          </rPr>
          <t xml:space="preserve">Son las contribuciones derivadas por la contraprestación de servicios exclusivos del Estado, de conformidad con la legislación aplicable en la materia.
</t>
        </r>
      </text>
    </comment>
    <comment ref="B40" authorId="3" shapeId="0">
      <text>
        <r>
          <rPr>
            <b/>
            <sz val="12"/>
            <color indexed="81"/>
            <rFont val="Arial"/>
            <family val="2"/>
          </rPr>
          <t>Importe de los derechos que recauda la entidad de persona física o jurídica en la obtención o refrendo de licencias, permisos o autorización para el funcionamiento de establecimientos o locales con giros de venta, servicio y/o consumo de bebidas alcohólicas; tales como cabarets, centros nocturnos, cantinas, bares, pulquerías expendios, salones para fiesta, tendejones, supermercados, entre otros.</t>
        </r>
      </text>
    </comment>
    <comment ref="B41" authorId="3" shapeId="0">
      <text>
        <r>
          <rPr>
            <b/>
            <sz val="12"/>
            <color indexed="81"/>
            <rFont val="Arial"/>
            <family val="2"/>
          </rPr>
          <t>Importe de los derechos obtenidos por la entidad de persona física o jurídica en la obtención o refrendo de licencias, o permisos para anuncios de estos, de productos o de actividades anunciados en forma permanente o eventual.</t>
        </r>
      </text>
    </comment>
    <comment ref="B42" authorId="3" shapeId="0">
      <text>
        <r>
          <rPr>
            <b/>
            <sz val="12"/>
            <color indexed="81"/>
            <rFont val="Arial"/>
            <family val="2"/>
          </rPr>
          <t>Importe de los derechos que recibe de persona física o jurídica en la obtención  de licencias, o permisos en la realización de acciones para construcción, reconstrucción, reparación, demolición de obras, así como en la ocupación provisional de la vía pública o en el movimiento de tierras.</t>
        </r>
      </text>
    </comment>
    <comment ref="B43" authorId="3" shapeId="0">
      <text>
        <r>
          <rPr>
            <b/>
            <sz val="12"/>
            <color indexed="81"/>
            <rFont val="Arial"/>
            <family val="2"/>
          </rPr>
          <t>Importe de los ingresos de persona física o jurídica en la obtención de los permisos para el alineamiento, designación de número oficial e inspección de acciones de obras.</t>
        </r>
      </text>
    </comment>
    <comment ref="B44" authorId="3" shapeId="0">
      <text>
        <r>
          <rPr>
            <b/>
            <sz val="12"/>
            <color indexed="81"/>
            <rFont val="Arial"/>
            <family val="2"/>
          </rPr>
          <t xml:space="preserve">Importe de los ingresos que obtiene el municipio de persona física o jurídica por la obtención de licencia, peritaje dictamen o inspección en acciones urbanísticas o de cambio de régimen de propiedad. </t>
        </r>
      </text>
    </comment>
    <comment ref="B45" authorId="3" shapeId="0">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6" authorId="3" shapeId="0">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7" authorId="3" shapeId="0">
      <text>
        <r>
          <rPr>
            <b/>
            <sz val="12"/>
            <color indexed="81"/>
            <rFont val="Arial"/>
            <family val="2"/>
          </rPr>
          <t>Importe de los ingresos que obtiene el municipio de persona física o jurídica por servicios de sanidad, tales como inhumaciones, exhumaciones, servicios de cremación y/o traslado de cadáveres fuera del municipio.</t>
        </r>
      </text>
    </comment>
    <comment ref="B48" authorId="3" shapeId="0">
      <text>
        <r>
          <rPr>
            <b/>
            <sz val="12"/>
            <color indexed="81"/>
            <rFont val="Arial"/>
            <family val="2"/>
          </rPr>
          <t>Importe de los ingresos que obtiene el municipio por la prestación del servicio de limpieza, recolección, traslado, tratamiento y/o disposición final de residuos sólidos, cuando el servicio sea en forma especial, a solicitud o en rebeldía del usuario.</t>
        </r>
      </text>
    </comment>
    <comment ref="B49" authorId="3" shapeId="0">
      <text>
        <r>
          <rPr>
            <b/>
            <sz val="12"/>
            <color indexed="81"/>
            <rFont val="Arial"/>
            <family val="2"/>
          </rPr>
          <t>Importe de los ingresos que obtiene el municipio de las personas físicas ó jurídicas propietarios o poseedores de inmuebles, que se beneficien directa o indirectamente con los servicios de agua potable, alcantarillado y saneamiento, bien por que reciban todos o algunos de ellos o por que por el frente de los inmuebles, estén instaladas redes de agua potable o alcantarillado.</t>
        </r>
      </text>
    </comment>
    <comment ref="B50" authorId="3" shapeId="0">
      <text>
        <r>
          <rPr>
            <b/>
            <sz val="12"/>
            <color indexed="81"/>
            <rFont val="Arial"/>
            <family val="2"/>
          </rPr>
          <t>Importe de los ingresos que obtiene el municipio de persona física o jurídica que pretenda realizar el sacrificio de ganado, aves y otras especies de consumo humano, ya sea dentro o fuera del rastro municipal.</t>
        </r>
      </text>
    </comment>
    <comment ref="B51" authorId="3" shapeId="0">
      <text>
        <r>
          <rPr>
            <b/>
            <sz val="12"/>
            <color indexed="81"/>
            <rFont val="Arial"/>
            <family val="2"/>
          </rPr>
          <t>Importe de los ingresos que obtiene el municipio por la prestación del servicio del registro civil, a domicilio o fuera del horario de oficina.</t>
        </r>
      </text>
    </comment>
    <comment ref="B52" authorId="3" shapeId="0">
      <text>
        <r>
          <rPr>
            <b/>
            <sz val="12"/>
            <color indexed="81"/>
            <rFont val="Arial"/>
            <family val="2"/>
          </rPr>
          <t>Importe de los ingresos por la expedición de toda clase de certificados, certificaciones o copias de documentos existentes en los archivos de las oficinas municipales, a solicitud del interesado.</t>
        </r>
      </text>
    </comment>
    <comment ref="B53" authorId="3" shapeId="0">
      <text>
        <r>
          <rPr>
            <b/>
            <sz val="12"/>
            <color indexed="81"/>
            <rFont val="Arial"/>
            <family val="2"/>
          </rPr>
          <t>Importe de los ingresos que obtiene el municipio por los servicios proporcionados en la dirección o área de catastro, como es la solicitud de copias de planos, certificaciones catastrales, expedición de fotocopias, informes catastrales, deslindes, entre otros.</t>
        </r>
      </text>
    </comment>
    <comment ref="B54" authorId="2" shapeId="0">
      <text>
        <r>
          <rPr>
            <sz val="8"/>
            <color indexed="81"/>
            <rFont val="Tahoma"/>
            <family val="2"/>
          </rPr>
          <t xml:space="preserve">Son las contribuciones derivadas por contraprestaciones no incluidas en los tipos anteriores, de conformidad con la legislación aplicable en la materia.
</t>
        </r>
      </text>
    </comment>
    <comment ref="B55" authorId="2" shapeId="0">
      <text>
        <r>
          <rPr>
            <b/>
            <sz val="12"/>
            <color indexed="81"/>
            <rFont val="Arial"/>
            <family val="2"/>
          </rPr>
          <t xml:space="preserve">Son los ingresos que se perciben por concepto de recargos, sanciones, gastos de ejecución,   indemnizaciones, entre otros, asociados a los derechos, cuando éstos no se cubran oportunamente, de conformidad con la legislación aplicable en la materia.
</t>
        </r>
      </text>
    </comment>
    <comment ref="B56" authorId="3" shapeId="0">
      <text>
        <r>
          <rPr>
            <b/>
            <sz val="12"/>
            <color indexed="81"/>
            <rFont val="Arial"/>
            <family val="2"/>
          </rPr>
          <t>Importe de la indemnización causada por la falta de pago oportuno de los ingresos señalados en el título de derechos de la ley de ingresos.</t>
        </r>
      </text>
    </comment>
    <comment ref="B57" authorId="3" shapeId="0">
      <text>
        <r>
          <rPr>
            <b/>
            <sz val="12"/>
            <color indexed="81"/>
            <rFont val="Arial"/>
            <family val="2"/>
          </rPr>
          <t>Ingresos derivados de sanciones económicas por el incumplimiento de disposiciones en la forma, fecha y términos que establezcan las disposiciones fiscales, respecto del pago de los derechos señalados en la ley de ingresos.</t>
        </r>
      </text>
    </comment>
    <comment ref="B58" authorId="3" shapeId="0">
      <text>
        <r>
          <rPr>
            <b/>
            <sz val="12"/>
            <color indexed="81"/>
            <rFont val="Arial"/>
            <family val="2"/>
          </rPr>
          <t>Importe de los ingresos por concepto de intereses derivados por la falta de pago de derechos conforme establece la ley y convenidos entre las autoridades municipales y el contribuyente para ser pagado en un plazo determinado o en parcialidades.</t>
        </r>
      </text>
    </comment>
    <comment ref="B59" authorId="3" shapeId="0">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60" authorId="2" shapeId="0">
      <text>
        <r>
          <rPr>
            <b/>
            <sz val="12"/>
            <color indexed="81"/>
            <rFont val="Arial"/>
            <family val="2"/>
          </rPr>
          <t>Son las contribuciones que se recaudan en el ejercicio corriente, por derechos pendientes de liquidación o pago causados en ejercicios fiscales anteriores, no incluidos en la Ley de Ingresos vigente.</t>
        </r>
      </text>
    </comment>
    <comment ref="B61" authorId="2" shapeId="0">
      <text>
        <r>
          <rPr>
            <sz val="12"/>
            <color indexed="81"/>
            <rFont val="Arial"/>
            <family val="2"/>
          </rPr>
          <t xml:space="preserve">Son los ingresos por contraprestaciones por los servicios que preste el Estado en sus funciones de derecho privado.
</t>
        </r>
      </text>
    </comment>
    <comment ref="B62" authorId="2" shapeId="0">
      <text>
        <r>
          <rPr>
            <sz val="8"/>
            <color indexed="81"/>
            <rFont val="Tahoma"/>
            <family val="2"/>
          </rPr>
          <t xml:space="preserve">Son los ingresos por concepto de servicios otorgados por funciones de derecho privado, tales como los intereses que generan las cuentas bancarias de los entes públicos, entre otros, de conformidad con la legislación aplicable en la materia.
</t>
        </r>
      </text>
    </comment>
    <comment ref="B63" authorId="3" shapeId="0">
      <text>
        <r>
          <rPr>
            <b/>
            <sz val="12"/>
            <color indexed="81"/>
            <rFont val="Arial"/>
            <family val="2"/>
          </rPr>
          <t>Importe del Ingreso obtenido por contraprestaciones derivadas del uso o concesión de toda clase de bienes no sujetos al régimen de dominio público, tales como arrendamiento de locales, kioscos, plazas, baños, entre otros.</t>
        </r>
      </text>
    </comment>
    <comment ref="B64" authorId="3" shapeId="0">
      <text>
        <r>
          <rPr>
            <b/>
            <sz val="12"/>
            <color indexed="81"/>
            <rFont val="Arial"/>
            <family val="2"/>
          </rPr>
          <t>Importe de los ingresos que obtiene el municipio por la solicitud en uso a perpetuidad o uso temporal lotes en los cementerios municipales de dominio privado para la construcción de fosas. Los cementerios que no se encuentren incorporado a los bienes de dominio público afectarán esta partida.</t>
        </r>
      </text>
    </comment>
    <comment ref="B65" authorId="3" shapeId="0">
      <text>
        <r>
          <rPr>
            <b/>
            <sz val="12"/>
            <color indexed="81"/>
            <rFont val="Arial"/>
            <family val="2"/>
          </rPr>
          <t xml:space="preserve">Importe de los ingresos que obtenga el erario municipal por la explotación, de los bienes de su propiedad o por la realización de actividades que no correspondan al desarrollo de sus funciones propias de derecho público; como formas impresas, calcomanías de identificación, credenciales, escudos, entre otros. </t>
        </r>
      </text>
    </comment>
    <comment ref="B66" authorId="3" shapeId="0">
      <text>
        <r>
          <rPr>
            <b/>
            <sz val="12"/>
            <color indexed="81"/>
            <rFont val="Arial"/>
            <family val="2"/>
          </rPr>
          <t xml:space="preserve">DEROGADO
</t>
        </r>
      </text>
    </comment>
    <comment ref="B67" authorId="2" shapeId="0">
      <text>
        <r>
          <rPr>
            <sz val="8"/>
            <color indexed="81"/>
            <rFont val="Tahoma"/>
            <family val="2"/>
          </rPr>
          <t xml:space="preserve">Son los ingresos que se recaudan en el ejercicio corriente, por productos pendientes de liquidación o pago causados en ejercicios fiscales anteriores, no incluidos en la Ley de Ingresos vigente.
</t>
        </r>
      </text>
    </comment>
    <comment ref="B68" authorId="2" shapeId="0">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69" authorId="2" shapeId="0">
      <text>
        <r>
          <rPr>
            <b/>
            <sz val="12"/>
            <color indexed="81"/>
            <rFont val="Arial"/>
            <family val="2"/>
          </rPr>
          <t>Son los ingresos que se perciben por funciones de derecho público, cuyos elementos pueden no estar previstos en una Ley sino, en una disposición administrativa de carácter general, provenientes de multas e indemnizaciones no fiscales, reintegros, juegos y sorteos, donativos, entre otros.</t>
        </r>
      </text>
    </comment>
    <comment ref="B70" authorId="3" shapeId="0">
      <text>
        <r>
          <rPr>
            <b/>
            <sz val="12"/>
            <color indexed="81"/>
            <rFont val="Arial"/>
            <family val="2"/>
          </rPr>
          <t>Importe de los ingresos derivados de incentivos por la colaboración en el cobro de las contribuciones.</t>
        </r>
      </text>
    </comment>
    <comment ref="B71" authorId="3" shapeId="0">
      <text>
        <r>
          <rPr>
            <b/>
            <sz val="12"/>
            <color indexed="81"/>
            <rFont val="Arial"/>
            <family val="2"/>
          </rPr>
          <t>Importe de los ingresos por sanciones no fiscales de carácter monetario.</t>
        </r>
      </text>
    </comment>
    <comment ref="B72" authorId="3" shapeId="0">
      <text>
        <r>
          <rPr>
            <b/>
            <sz val="12"/>
            <color indexed="81"/>
            <rFont val="Arial"/>
            <family val="2"/>
          </rPr>
          <t>Importe de los ingresos por indemnizaciones.</t>
        </r>
      </text>
    </comment>
    <comment ref="B73" authorId="3" shapeId="0">
      <text>
        <r>
          <rPr>
            <b/>
            <sz val="12"/>
            <color indexed="81"/>
            <rFont val="Arial"/>
            <family val="2"/>
          </rPr>
          <t>Importe de los reintegros por ingresos de aprovechamientos por sostenimiento de las escuelas y servicio de vigilancia forestal.</t>
        </r>
      </text>
    </comment>
    <comment ref="B74" authorId="3" shapeId="0">
      <text>
        <r>
          <rPr>
            <b/>
            <sz val="12"/>
            <color indexed="81"/>
            <rFont val="Arial"/>
            <family val="2"/>
          </rPr>
          <t>Importe de los ingresos por obras públicas que realiza el ente público.</t>
        </r>
      </text>
    </comment>
    <comment ref="B75" authorId="3" shapeId="0">
      <text>
        <r>
          <rPr>
            <b/>
            <sz val="12"/>
            <color indexed="81"/>
            <rFont val="Arial"/>
            <family val="2"/>
          </rPr>
          <t>Importe de los ingresos por aplicación de gravámenes sobre herencias, legados y donaciones.</t>
        </r>
      </text>
    </comment>
    <comment ref="B76" authorId="3" shapeId="0">
      <text>
        <r>
          <rPr>
            <b/>
            <sz val="12"/>
            <color indexed="81"/>
            <rFont val="Arial"/>
            <family val="2"/>
          </rPr>
          <t>Importe de los ingresos para el servicio del sistema escolar federalizado, proveniente de juegos y sorteos y explotación de obras del dominio público; así como por servicios públicos y obras públicas.</t>
        </r>
      </text>
    </comment>
    <comment ref="B77" authorId="2" shapeId="0">
      <text>
        <r>
          <rPr>
            <b/>
            <sz val="12"/>
            <color indexed="81"/>
            <rFont val="Arial"/>
            <family val="2"/>
          </rPr>
          <t>Son los ingresos que se perciben por uso o enajenación de bienes muebles, inmuebles e intangibles, por recuperaciones de capital o en su caso patrimonio invertido, de conformidad con la legislación aplicable en la materia.</t>
        </r>
      </text>
    </comment>
    <comment ref="B78" authorId="3" shapeId="0">
      <text>
        <r>
          <rPr>
            <b/>
            <sz val="12"/>
            <color indexed="81"/>
            <rFont val="Arial"/>
            <family val="2"/>
          </rPr>
          <t>Son los ingresos que se perciben por concepto de recargos, sanciones, gastos de ejecución e  indemnizaciones, entre otros, asociados a los aprovechamientos, cuando éstos no se cubran oportunamente de conformidad con la legislación aplicable en la materia.</t>
        </r>
      </text>
    </comment>
    <comment ref="B79" authorId="3" shapeId="0">
      <text>
        <r>
          <rPr>
            <b/>
            <sz val="12"/>
            <color indexed="81"/>
            <rFont val="Arial"/>
            <family val="2"/>
          </rPr>
          <t>Son los ingresos que se recaudan en el ejercicio corriente, por aprovechamientos pendientes de liquidación o pago causados en ejercicios fiscales anteriores, no incluidos en la Ley de Ingresos vigente.</t>
        </r>
      </text>
    </comment>
    <comment ref="B80" authorId="2" shapeId="0">
      <text>
        <r>
          <rPr>
            <sz val="8"/>
            <color indexed="81"/>
            <rFont val="Tahoma"/>
            <family val="2"/>
          </rPr>
          <t xml:space="preserve">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
</t>
        </r>
      </text>
    </comment>
    <comment ref="B81" authorId="2" shapeId="0">
      <text>
        <r>
          <rPr>
            <b/>
            <sz val="12"/>
            <color indexed="81"/>
            <rFont val="Arial"/>
            <family val="2"/>
          </rPr>
          <t>Son los ingresos propios obtenidos por las Instituciones Públicas de Seguridad Social por sus actividades de producción, comercialización o prestación de servicios.</t>
        </r>
      </text>
    </comment>
    <comment ref="B82" authorId="2" shapeId="0">
      <text>
        <r>
          <rPr>
            <b/>
            <sz val="12"/>
            <color indexed="81"/>
            <rFont val="Arial"/>
            <family val="2"/>
          </rPr>
          <t>Son los ingresos propios obtenidos por las Empresas Productivas del Estado por sus actividades de producción, comercialización o prestación de servicios.</t>
        </r>
      </text>
    </comment>
    <comment ref="B83" authorId="2" shapeId="0">
      <text>
        <r>
          <rPr>
            <b/>
            <sz val="12"/>
            <color indexed="81"/>
            <rFont val="Arial"/>
            <family val="2"/>
          </rPr>
          <t>Son los ingresos propios obtenidos por las Entidades Paraestatales y Fideicomisos No Empresariales y No Financieros por sus actividades de producción, comercialización o prestación de servicios.</t>
        </r>
      </text>
    </comment>
    <comment ref="B84" authorId="2" shapeId="0">
      <text>
        <r>
          <rPr>
            <b/>
            <sz val="12"/>
            <color indexed="81"/>
            <rFont val="Arial"/>
            <family val="2"/>
          </rPr>
          <t>Son los ingresos propios obtenidos por las Entidades Paraestatales Empresariales No Financieras con Participación Estatal Mayoritaria por sus actividades de producción, comercialización o prestación de servicios.</t>
        </r>
      </text>
    </comment>
    <comment ref="B85" authorId="2" shapeId="0">
      <text>
        <r>
          <rPr>
            <b/>
            <sz val="12"/>
            <color indexed="81"/>
            <rFont val="Arial"/>
            <family val="2"/>
          </rPr>
          <t>Son los ingresos propios obtenidos por las Entidades Paraestatales Empresariales Financieras Monetarias con Participación Estatal Mayoritaria por sus actividades de producción, comercialización o prestación de servicios.</t>
        </r>
      </text>
    </comment>
    <comment ref="B86" authorId="2" shapeId="0">
      <text>
        <r>
          <rPr>
            <b/>
            <sz val="12"/>
            <color indexed="81"/>
            <rFont val="Arial"/>
            <family val="2"/>
          </rPr>
          <t>Son los ingresos propios obtenidos por las Entidades Paraestatales Empresariales Financieras No Monetarias con Participación Estatal Mayoritaria por sus actividades de producción, comercialización o prestación de servicios.</t>
        </r>
      </text>
    </comment>
    <comment ref="B87" authorId="2" shapeId="0">
      <text>
        <r>
          <rPr>
            <b/>
            <sz val="12"/>
            <color indexed="81"/>
            <rFont val="Arial"/>
            <family val="2"/>
          </rPr>
          <t>Son los ingresos propios obtenidos por los Fideicomisos Financieros Públicos con Participación Estatal Mayoritaria por sus actividades de producción, comercialización o prestación de servicios.</t>
        </r>
      </text>
    </comment>
    <comment ref="B88" authorId="2" shapeId="0">
      <text>
        <r>
          <rPr>
            <b/>
            <sz val="12"/>
            <color indexed="81"/>
            <rFont val="Arial"/>
            <family val="2"/>
          </rPr>
          <t>Son los ingresos propios obtenidos por los Poderes Legislativo y Judicial, y los Órganos Autónomos por sus actividades de producción, comercialización o prestación de servicios.</t>
        </r>
      </text>
    </comment>
    <comment ref="B89" authorId="2" shapeId="0">
      <text>
        <r>
          <rPr>
            <b/>
            <sz val="12"/>
            <color indexed="81"/>
            <rFont val="Arial"/>
            <family val="2"/>
          </rPr>
          <t>Son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entre otros.</t>
        </r>
      </text>
    </comment>
    <comment ref="B90" authorId="2" shapeId="0">
      <text>
        <r>
          <rPr>
            <sz val="8"/>
            <color indexed="81"/>
            <rFont val="Tahoma"/>
            <family val="2"/>
          </rPr>
          <t xml:space="preserve">Son los recursos que reciben las Entidades Federativas y los Municipios por concepto de participaciones, aportaciones, convenios, incentivos derivados de la colaboración fiscal y fondos distintos de aportaciones
</t>
        </r>
      </text>
    </comment>
    <comment ref="B91" authorId="2" shapeId="0">
      <text>
        <r>
          <rPr>
            <b/>
            <sz val="12"/>
            <color indexed="81"/>
            <rFont val="Arial"/>
            <family val="2"/>
          </rPr>
          <t>Son los ingresos que reciben las Entidades Federativas y Municipios que se derivan de la adhesión al Sistema Nacional de Coordinación Fiscal, así como las que correspondan a sistemas estatales de coordinación fiscal, determinados por las leyes correspondientes.</t>
        </r>
      </text>
    </comment>
    <comment ref="B92" authorId="3" shapeId="0">
      <text>
        <r>
          <rPr>
            <b/>
            <sz val="12"/>
            <color indexed="81"/>
            <rFont val="Arial"/>
            <family val="2"/>
          </rPr>
          <t>Importe de los ingresos de las Entidades Federativas y Municipios que se derivan del Sistema Nacional de Coordinación Fiscal federal.</t>
        </r>
      </text>
    </comment>
    <comment ref="B93" authorId="3" shapeId="0">
      <text>
        <r>
          <rPr>
            <b/>
            <sz val="12"/>
            <color indexed="81"/>
            <rFont val="Arial"/>
            <family val="2"/>
          </rPr>
          <t>Importe de los ingresos de los Municipios que se derivan del Sistema Nacional de Coordinación Fiscal Estatal.</t>
        </r>
      </text>
    </comment>
    <comment ref="B94" authorId="2" shapeId="0">
      <text>
        <r>
          <rPr>
            <b/>
            <sz val="12"/>
            <color indexed="81"/>
            <rFont val="Arial"/>
            <family val="2"/>
          </rPr>
          <t>Son los ingresos que reciben las Entidades Federativas y Municipios previstos en la Ley de Coordinación Fiscal, cuyo gasto está condicionado a la consecución y cumplimiento de los objetivos que para cada tipo de aportación establece la legislación aplicable en la materia.</t>
        </r>
      </text>
    </comment>
    <comment ref="B95" authorId="3" shapeId="0">
      <text>
        <r>
          <rPr>
            <b/>
            <sz val="12"/>
            <color indexed="81"/>
            <rFont val="Arial"/>
            <family val="2"/>
          </rPr>
          <t xml:space="preserve">Importe del ingreso obtenido a que tiene derecho el municipio derivado de la Ley de Coordinación Fiscal Federal, específicamente del fondo de aportaciones para la infraestructura social. 
</t>
        </r>
      </text>
    </comment>
    <comment ref="B96" authorId="3" shapeId="0">
      <text>
        <r>
          <rPr>
            <b/>
            <sz val="12"/>
            <color indexed="81"/>
            <rFont val="Arial"/>
            <family val="2"/>
          </rPr>
          <t xml:space="preserve">Importe del ingreso obtenido derivado del rendimiento financiero que  genera la cantidad depositada en bancos o alternativa crediticia, del fondo de aportaciones de infraestructura social.
</t>
        </r>
      </text>
    </comment>
    <comment ref="B97" authorId="3" shapeId="0">
      <text>
        <r>
          <rPr>
            <b/>
            <sz val="12"/>
            <color indexed="81"/>
            <rFont val="Arial"/>
            <family val="2"/>
          </rPr>
          <t xml:space="preserve">Importe del ingreso obtenido a que tiene derecho el municipio derivado de la Ley de Coordinación Fiscal Federal, específicamente del fondo de aportaciones para el fortalecimiento municipal. 
</t>
        </r>
      </text>
    </comment>
    <comment ref="B98" authorId="3" shapeId="0">
      <text>
        <r>
          <rPr>
            <b/>
            <sz val="12"/>
            <color indexed="81"/>
            <rFont val="Arial"/>
            <family val="2"/>
          </rPr>
          <t xml:space="preserve">Importe del ingreso obtenido derivado del rendimiento financiero que  genera la cantidad depositada en bancos o alternativa crediticia, del fondo de aportaciones para el fortalecimiento municipal.
</t>
        </r>
      </text>
    </comment>
    <comment ref="B99" authorId="2" shapeId="0">
      <text>
        <r>
          <rPr>
            <b/>
            <sz val="12"/>
            <color indexed="81"/>
            <rFont val="Arial"/>
            <family val="2"/>
          </rPr>
          <t>Son los ingresos que reciben las Entidades Federativas y Municipios derivados de convenios de coordinación, colaboración, reasignación o descentralización según corresponda, los cuales se acuerdan entre la Federación, las Entidades Federativas y/o los Municipios.</t>
        </r>
      </text>
    </comment>
    <comment ref="B100" authorId="2" shapeId="0">
      <text>
        <r>
          <rPr>
            <sz val="8"/>
            <color indexed="81"/>
            <rFont val="Tahoma"/>
            <family val="2"/>
          </rPr>
          <t xml:space="preserve">Son los ingresos que reciben las Entidades Federativas y Municipios derivados del ejercicio de facultades delegadas por la Federación mediante la celebración de convenios de colaboración administrativa en materia fiscal; que comprenden las funciones de recaudación, fiscalización y administración de ingresos federales y por las que a cambio reciben incentivos económicos que implican la retribución de su colaboración
</t>
        </r>
      </text>
    </comment>
    <comment ref="B101" authorId="2" shapeId="0">
      <text>
        <r>
          <rPr>
            <sz val="8"/>
            <color indexed="81"/>
            <rFont val="Tahoma"/>
            <family val="2"/>
          </rPr>
          <t xml:space="preserve">Son los ingresos que reciben las Entidades Federativas y Municipios derivados de fondos distintos de aportaciones y previstos en disposiciones específicas, tales como: Fondo para Entidades Federativas y Municipios Productores de Hidrocarburos, y Fondo para el Desarrollo Regional Sustentable de Estados y Municipios Mineros (Fondo Minero), entre otros.
</t>
        </r>
      </text>
    </comment>
    <comment ref="B102" authorId="2" shapeId="0">
      <text>
        <r>
          <rPr>
            <sz val="8"/>
            <color indexed="81"/>
            <rFont val="Tahoma"/>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103" authorId="2" shapeId="0">
      <text>
        <r>
          <rPr>
            <sz val="8"/>
            <color indexed="81"/>
            <rFont val="Tahoma"/>
            <family val="2"/>
          </rPr>
          <t xml:space="preserve">Son los ingresos que reciben los entes públicos con el objeto de sufragar gastos inherentes a sus atribuciones
</t>
        </r>
      </text>
    </comment>
    <comment ref="B104" authorId="3" shapeId="0">
      <text>
        <r>
          <rPr>
            <b/>
            <sz val="12"/>
            <color indexed="81"/>
            <rFont val="Arial"/>
            <family val="2"/>
          </rPr>
          <t xml:space="preserve">
DEROGADO</t>
        </r>
      </text>
    </comment>
    <comment ref="B105" authorId="3" shapeId="0">
      <text>
        <r>
          <rPr>
            <b/>
            <sz val="12"/>
            <color indexed="81"/>
            <rFont val="Arial"/>
            <family val="2"/>
          </rPr>
          <t>Son los ingresos destinados para el desarrollo de actividades prioritarias de interés general, que reciben los entes públicos mediante asignación directa de recursos, con el fin de favorecer a los diferentes sectores de la sociedad para: apoyar en sus operaciones, mantener los niveles en los precios, apoyar el consumo, la distribución y comercialización de bienes, motivar la inversión, cubrir impactos financieros, promover la innovación tecnológica, y para el fomento de las actividades agropecuarias, industriales o de servicios.</t>
        </r>
      </text>
    </comment>
    <comment ref="B106" authorId="3" shapeId="0">
      <text>
        <r>
          <rPr>
            <b/>
            <sz val="12"/>
            <color indexed="81"/>
            <rFont val="Arial"/>
            <family val="2"/>
          </rPr>
          <t>DEROGADO</t>
        </r>
      </text>
    </comment>
    <comment ref="B107" authorId="3" shapeId="0">
      <text>
        <r>
          <rPr>
            <b/>
            <sz val="12"/>
            <color indexed="81"/>
            <rFont val="Arial"/>
            <family val="2"/>
          </rPr>
          <t>Son los ingresos que reciben los entes públicos de seguridad social, que cubre el Gobierno Federal, Estatal o Municipal según corresponda, por el pago de pensiones y jubilaciones</t>
        </r>
      </text>
    </comment>
    <comment ref="B109" authorId="3" shapeId="0">
      <text>
        <r>
          <rPr>
            <b/>
            <sz val="12"/>
            <color indexed="81"/>
            <rFont val="Arial"/>
            <family val="2"/>
          </rPr>
          <t>Son los ingresos que reciben los entes públicos por transferencias del Fondo Mexicano del Petróleo para la Estabilización y el Desarrollo.</t>
        </r>
      </text>
    </comment>
    <comment ref="B110" authorId="2" shapeId="0">
      <text>
        <r>
          <rPr>
            <sz val="8"/>
            <color indexed="81"/>
            <rFont val="Tahoma"/>
            <family val="2"/>
          </rPr>
          <t xml:space="preserve">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
</t>
        </r>
      </text>
    </comment>
    <comment ref="B111" authorId="3" shapeId="0">
      <text>
        <r>
          <rPr>
            <b/>
            <sz val="12"/>
            <color indexed="81"/>
            <rFont val="Arial"/>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nacionales y pagaderos en el interior del país en moneda nacional, incluye el diferimiento de pagos.
</t>
        </r>
      </text>
    </comment>
    <comment ref="B113" authorId="3" shapeId="0">
      <text>
        <r>
          <rPr>
            <b/>
            <sz val="12"/>
            <color indexed="81"/>
            <rFont val="Arial"/>
            <family val="2"/>
          </rPr>
          <t xml:space="preserve">Son los recursos que provienen de obligaciones contraídas por las Entidades Federativas, los Municipios y en su caso, las entidades del sector paraestatal o paramunicipal, a corto o largo plazo, con acreedores nacionales y pagaderos en el interior del país en moneda nacional, considerando lo previsto en la legislación aplicable en la materia.
</t>
        </r>
      </text>
    </comment>
  </commentList>
</comments>
</file>

<file path=xl/comments2.xml><?xml version="1.0" encoding="utf-8"?>
<comments xmlns="http://schemas.openxmlformats.org/spreadsheetml/2006/main">
  <authors>
    <author>laura.uribe</author>
    <author>L.C.P. Joaquín Javier Villa Martínez</author>
    <author>pedro.monarrez</author>
  </authors>
  <commentList>
    <comment ref="B3" authorId="0" shapeId="0">
      <text>
        <r>
          <rPr>
            <sz val="10"/>
            <color indexed="81"/>
            <rFont val="Tahoma"/>
            <family val="2"/>
          </rPr>
          <t>La clasificación por Fuente de Financiamiento consiste en presentar los gastos públicos según los agregados genéricos de los recursos empleados para su financiamiento.
Esta clasificación permite identificar las fuentes u orígenes de los ingresos que financian los egresos y precisar la orientación específica de cada fuente a efecto de controlar su aplicación.
Public. 2 de enero 2013 DOF</t>
        </r>
      </text>
    </comment>
    <comment ref="J3" authorId="0" shapeId="0">
      <text>
        <r>
          <rPr>
            <sz val="10"/>
            <color indexed="81"/>
            <rFont val="Tahoma"/>
            <family val="2"/>
          </rPr>
          <t xml:space="preserve">SON LOS RECURSOS  POR SUBSIDIOS, ASIGNACIONES PRESUPUESTARIAS Y FONDOS DERIVADOS DE LA LEY DE INGRESOS ESTATAL O DEL PRESUPUESTO DE EGRESOS ESTATAL Y QUE SE DESTINA A LOS GOBIERNOS MUNICIPALES
</t>
        </r>
      </text>
    </comment>
    <comment ref="C4" authorId="0" shapeId="0">
      <text>
        <r>
          <rPr>
            <sz val="10"/>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D4" authorId="0" shapeId="0">
      <text>
        <r>
          <rPr>
            <sz val="10"/>
            <color indexed="81"/>
            <rFont val="Tahoma"/>
            <family val="2"/>
          </rPr>
          <t>Son los que provienen de obligaciones contraídas en el país, con acreedores nacionales y pagaderos en el interior del país en moneda nacional.</t>
        </r>
      </text>
    </comment>
    <comment ref="E4" authorId="1" shapeId="0">
      <text>
        <r>
          <rPr>
            <sz val="9"/>
            <color indexed="81"/>
            <rFont val="Tahoma"/>
            <family val="2"/>
          </rPr>
          <t xml:space="preserve">Son los que provienen de obligaciones contraídas por el Poder Ejecutivo Federal con acreedores extranjeros y pagaderos en el exterior del país en moneda extranjera.
</t>
        </r>
      </text>
    </comment>
    <comment ref="F4" authorId="1" shapeId="0">
      <text>
        <r>
          <rPr>
            <sz val="9"/>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K4" authorId="0" shapeId="0">
      <text>
        <r>
          <rPr>
            <b/>
            <sz val="10"/>
            <color indexed="81"/>
            <rFont val="Tahoma"/>
            <family val="2"/>
          </rPr>
          <t>SON LOS RECURSOS PROVENIENTES DE OBLIGACIONES CONTRAÍDAS CON ACREEDORES NACIONALES Y PAGADEROS EN EL INTERIOR DEL PAÍS EN MONEDA NACIONAL</t>
        </r>
        <r>
          <rPr>
            <sz val="10"/>
            <color indexed="81"/>
            <rFont val="Tahoma"/>
            <family val="2"/>
          </rPr>
          <t xml:space="preserve">
</t>
        </r>
      </text>
    </comment>
    <comment ref="L4" authorId="0" shapeId="0">
      <text>
        <r>
          <rPr>
            <sz val="10"/>
            <color indexed="81"/>
            <rFont val="Tahoma"/>
            <family val="2"/>
          </rPr>
          <t xml:space="preserve">SON LOS RECURSOS PROVENIENTES DEL SECTOR PRIVADO, DE FONDOS INTERNACIONALES Y OTROS NO COMPRENDIDOS EN LOS NUMERALES ANTERIORES
</t>
        </r>
      </text>
    </comment>
    <comment ref="B6" authorId="2" shapeId="0">
      <text>
        <r>
          <rPr>
            <b/>
            <sz val="12"/>
            <color indexed="81"/>
            <rFont val="Arial"/>
            <family val="2"/>
          </rPr>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text>
    </comment>
    <comment ref="C6" authorId="1" shapeId="0">
      <text>
        <r>
          <rPr>
            <b/>
            <sz val="9"/>
            <color indexed="81"/>
            <rFont val="Tahoma"/>
            <family val="2"/>
          </rPr>
          <t>L.C.P. Joaquín Javier Villa Martínez:</t>
        </r>
        <r>
          <rPr>
            <sz val="9"/>
            <color indexed="81"/>
            <rFont val="Tahoma"/>
            <family val="2"/>
          </rPr>
          <t xml:space="preserve">
</t>
        </r>
      </text>
    </comment>
    <comment ref="B7" authorId="2" shapeId="0">
      <text>
        <r>
          <rPr>
            <b/>
            <sz val="12"/>
            <color indexed="81"/>
            <rFont val="Arial"/>
            <family val="2"/>
          </rPr>
          <t>Asignaciones destinadas a cubrir las percepciones correspondientes al personal de carácter permanente.</t>
        </r>
        <r>
          <rPr>
            <sz val="8"/>
            <color indexed="81"/>
            <rFont val="Arial"/>
            <family val="2"/>
          </rPr>
          <t xml:space="preserve">
</t>
        </r>
      </text>
    </comment>
    <comment ref="B8" authorId="2" shapeId="0">
      <text>
        <r>
          <rPr>
            <b/>
            <sz val="12"/>
            <color indexed="81"/>
            <rFont val="Arial"/>
            <family val="2"/>
          </rPr>
          <t>Asignaciones para remuneraciones a los Diputados, Senadores, Asambleístas, Regidores y Síndicos.</t>
        </r>
        <r>
          <rPr>
            <sz val="8"/>
            <color indexed="81"/>
            <rFont val="Tahoma"/>
            <family val="2"/>
          </rPr>
          <t xml:space="preserve">
</t>
        </r>
      </text>
    </comment>
    <comment ref="B9" authorId="2" shapeId="0">
      <text>
        <r>
          <rPr>
            <b/>
            <sz val="12"/>
            <color indexed="81"/>
            <rFont val="Arial"/>
            <family val="2"/>
          </rPr>
          <t>Asignaciones para remuneraciones al personal que desempeña sus servicios en el ejército, fuerza aérea y armada nacionales.</t>
        </r>
        <r>
          <rPr>
            <sz val="8"/>
            <color indexed="81"/>
            <rFont val="Tahoma"/>
            <family val="2"/>
          </rPr>
          <t xml:space="preserve">
</t>
        </r>
      </text>
    </comment>
    <comment ref="B10" authorId="2" shapeId="0">
      <text>
        <r>
          <rPr>
            <b/>
            <sz val="12"/>
            <color indexed="81"/>
            <rFont val="Arial"/>
            <family val="2"/>
          </rPr>
          <t>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t>
        </r>
        <r>
          <rPr>
            <sz val="12"/>
            <color indexed="81"/>
            <rFont val="Arial"/>
            <family val="2"/>
          </rPr>
          <t xml:space="preserve">
</t>
        </r>
      </text>
    </comment>
    <comment ref="B11" authorId="2" shapeId="0">
      <text>
        <r>
          <rPr>
            <b/>
            <sz val="12"/>
            <color indexed="81"/>
            <rFont val="Arial"/>
            <family val="2"/>
          </rPr>
          <t>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t>
        </r>
        <r>
          <rPr>
            <sz val="12"/>
            <color indexed="81"/>
            <rFont val="Arial"/>
            <family val="2"/>
          </rPr>
          <t xml:space="preserve">
</t>
        </r>
      </text>
    </comment>
    <comment ref="B12" authorId="2" shapeId="0">
      <text>
        <r>
          <rPr>
            <b/>
            <sz val="12"/>
            <color indexed="81"/>
            <rFont val="Arial"/>
            <family val="2"/>
          </rPr>
          <t>Asignaciones destinadas a cubrir las percepciones correspondientes al personal de carácter eventual.</t>
        </r>
        <r>
          <rPr>
            <sz val="12"/>
            <color indexed="81"/>
            <rFont val="Arial"/>
            <family val="2"/>
          </rPr>
          <t xml:space="preserve">
</t>
        </r>
      </text>
    </comment>
    <comment ref="B13" authorId="2" shapeId="0">
      <text>
        <r>
          <rPr>
            <b/>
            <sz val="12"/>
            <color indexed="81"/>
            <rFont val="Arial"/>
            <family val="2"/>
          </rPr>
          <t>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t>
        </r>
        <r>
          <rPr>
            <sz val="12"/>
            <color indexed="81"/>
            <rFont val="Arial"/>
            <family val="2"/>
          </rPr>
          <t xml:space="preserve">
</t>
        </r>
      </text>
    </comment>
    <comment ref="B14" authorId="2" shapeId="0">
      <text>
        <r>
          <rPr>
            <b/>
            <sz val="12"/>
            <color indexed="81"/>
            <rFont val="Arial"/>
            <family val="2"/>
          </rPr>
          <t>Asignaciones destinadas a cubrir las remuneraciones para el pago al personal de carácter transitorio que preste sus servicios en los entes públicos.</t>
        </r>
        <r>
          <rPr>
            <sz val="12"/>
            <color indexed="81"/>
            <rFont val="Arial"/>
            <family val="2"/>
          </rPr>
          <t xml:space="preserve">
</t>
        </r>
      </text>
    </comment>
    <comment ref="B15" authorId="2" shapeId="0">
      <text>
        <r>
          <rPr>
            <b/>
            <sz val="12"/>
            <color indexed="81"/>
            <rFont val="Arial"/>
            <family val="2"/>
          </rPr>
          <t>Asignaciones destinadas a cubrir las remuneraciones a profesionistas de las diversas carreras o especialidades técnicas que presten su servicio social en los entes públicos.</t>
        </r>
        <r>
          <rPr>
            <sz val="12"/>
            <color indexed="81"/>
            <rFont val="Arial"/>
            <family val="2"/>
          </rPr>
          <t xml:space="preserve">
</t>
        </r>
      </text>
    </comment>
    <comment ref="B16" authorId="2" shapeId="0">
      <text>
        <r>
          <rPr>
            <b/>
            <sz val="12"/>
            <color indexed="81"/>
            <rFont val="Arial"/>
            <family val="2"/>
          </rPr>
          <t>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t>
        </r>
        <r>
          <rPr>
            <sz val="12"/>
            <color indexed="81"/>
            <rFont val="Arial"/>
            <family val="2"/>
          </rPr>
          <t xml:space="preserve">
</t>
        </r>
      </text>
    </comment>
    <comment ref="B17" authorId="2" shapeId="0">
      <text>
        <r>
          <rPr>
            <b/>
            <sz val="12"/>
            <color indexed="81"/>
            <rFont val="Arial"/>
            <family val="2"/>
          </rPr>
          <t>Asignaciones destinadas a cubrir percepciones adicionales y especiales, así como las gratificaciones que se otorgan tanto al personal de carácter permanente como transitorio.</t>
        </r>
        <r>
          <rPr>
            <sz val="12"/>
            <color indexed="81"/>
            <rFont val="Arial"/>
            <family val="2"/>
          </rPr>
          <t xml:space="preserve">
</t>
        </r>
      </text>
    </comment>
    <comment ref="B18" authorId="2" shapeId="0">
      <text>
        <r>
          <rPr>
            <b/>
            <sz val="12"/>
            <color indexed="81"/>
            <rFont val="Arial"/>
            <family val="2"/>
          </rPr>
          <t>Asignaciones adicionales como complemento al sueldo del personal al servicio de los entes públicos, por años de servicios efectivos prestados, de acuerdo con la legislación aplicable.</t>
        </r>
        <r>
          <rPr>
            <sz val="12"/>
            <color indexed="81"/>
            <rFont val="Arial"/>
            <family val="2"/>
          </rPr>
          <t xml:space="preserve">
</t>
        </r>
      </text>
    </comment>
    <comment ref="B19" authorId="2" shapeId="0">
      <text>
        <r>
          <rPr>
            <b/>
            <sz val="12"/>
            <color indexed="81"/>
            <rFont val="Arial"/>
            <family val="2"/>
          </rPr>
          <t>Asignaciones al personal que tenga derecho a vacaciones o preste sus servicios en domingo; aguinaldo o gratificación de fin de año al personal civil y militar al servicio de los entes públicos.</t>
        </r>
        <r>
          <rPr>
            <sz val="12"/>
            <color indexed="81"/>
            <rFont val="Arial"/>
            <family val="2"/>
          </rPr>
          <t xml:space="preserve">
</t>
        </r>
      </text>
    </comment>
    <comment ref="B20" authorId="2" shapeId="0">
      <text>
        <r>
          <rPr>
            <b/>
            <sz val="12"/>
            <color indexed="81"/>
            <rFont val="Arial"/>
            <family val="2"/>
          </rPr>
          <t>Asignaciones por remuneraciones a que tenga derecho el personal de los entes públicos por servicios prestados en horas que se realizan excediendo la duración máxima de la jornada de trabajo, guardias o turnos opcionales.</t>
        </r>
        <r>
          <rPr>
            <sz val="12"/>
            <color indexed="81"/>
            <rFont val="Arial"/>
            <family val="2"/>
          </rPr>
          <t xml:space="preserve">
</t>
        </r>
      </text>
    </comment>
    <comment ref="B21" authorId="2" shapeId="0">
      <text>
        <r>
          <rPr>
            <b/>
            <sz val="12"/>
            <color indexed="81"/>
            <rFont val="Arial"/>
            <family val="2"/>
          </rPr>
          <t>Asignaciones destinadas a cubrir las percepciones que se otorgan a los servidores públicos bajo el esquema de compensaciones que determinen las disposiciones aplicables.</t>
        </r>
        <r>
          <rPr>
            <sz val="12"/>
            <color indexed="81"/>
            <rFont val="Arial"/>
            <family val="2"/>
          </rPr>
          <t xml:space="preserve">
</t>
        </r>
      </text>
    </comment>
    <comment ref="B22" authorId="2" shapeId="0">
      <text>
        <r>
          <rPr>
            <b/>
            <sz val="12"/>
            <color indexed="81"/>
            <rFont val="Arial"/>
            <family val="2"/>
          </rPr>
          <t>Remuneraciones adicionales que se cubre al personal militar en activo en atención al incremento en el costo de la vida o insalubridad del lugar donde preste sus servicios.</t>
        </r>
        <r>
          <rPr>
            <sz val="12"/>
            <color indexed="81"/>
            <rFont val="Arial"/>
            <family val="2"/>
          </rPr>
          <t xml:space="preserve">
</t>
        </r>
      </text>
    </comment>
    <comment ref="B23" authorId="2" shapeId="0">
      <text>
        <r>
          <rPr>
            <b/>
            <sz val="12"/>
            <color indexed="81"/>
            <rFont val="Arial"/>
            <family val="2"/>
          </rPr>
          <t>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desempeñó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 capitanes y oficiales de la armada.</t>
        </r>
        <r>
          <rPr>
            <sz val="12"/>
            <color indexed="81"/>
            <rFont val="Arial"/>
            <family val="2"/>
          </rPr>
          <t xml:space="preserve">
</t>
        </r>
      </text>
    </comment>
    <comment ref="B24" authorId="2" shapeId="0">
      <text>
        <r>
          <rPr>
            <b/>
            <sz val="12"/>
            <color indexed="81"/>
            <rFont val="Arial"/>
            <family val="2"/>
          </rPr>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aceptarán los compromisos de ejercicios anteriores.</t>
        </r>
        <r>
          <rPr>
            <sz val="12"/>
            <color indexed="81"/>
            <rFont val="Arial"/>
            <family val="2"/>
          </rPr>
          <t xml:space="preserve">
</t>
        </r>
      </text>
    </comment>
    <comment ref="B25" authorId="2" shapeId="0">
      <text>
        <r>
          <rPr>
            <b/>
            <sz val="12"/>
            <color indexed="81"/>
            <rFont val="Arial"/>
            <family val="2"/>
          </rPr>
          <t>Incluye retribución a los empleados de los entes públicos por su participación en la vigilancia del cumplimiento de las leyes y custodia de valores.</t>
        </r>
        <r>
          <rPr>
            <sz val="12"/>
            <color indexed="81"/>
            <rFont val="Arial"/>
            <family val="2"/>
          </rPr>
          <t xml:space="preserve">
</t>
        </r>
      </text>
    </comment>
    <comment ref="B26" authorId="2" shapeId="0">
      <text>
        <r>
          <rPr>
            <b/>
            <sz val="12"/>
            <color indexed="81"/>
            <rFont val="Arial"/>
            <family val="2"/>
          </rPr>
          <t>Asignaciones destinadas a cubrir la parte que corresponde a los entes públicos por concepto de prestaciones de seguridad social y primas de seguros, en beneficio del personal a su servicio, tanto de carácter permanente como transitorio.</t>
        </r>
        <r>
          <rPr>
            <sz val="12"/>
            <color indexed="81"/>
            <rFont val="Arial"/>
            <family val="2"/>
          </rPr>
          <t xml:space="preserve">
</t>
        </r>
      </text>
    </comment>
    <comment ref="B27" authorId="2" shapeId="0">
      <text>
        <r>
          <rPr>
            <b/>
            <sz val="12"/>
            <color indexed="81"/>
            <rFont val="Arial"/>
            <family val="2"/>
          </rPr>
          <t>Asignaciones destinadas a cubrir la aportación de los entes públicos, por concepto de seguridad social, en los términos de la legislación vigente</t>
        </r>
        <r>
          <rPr>
            <b/>
            <sz val="8"/>
            <color indexed="81"/>
            <rFont val="Arial"/>
            <family val="2"/>
          </rPr>
          <t>.</t>
        </r>
        <r>
          <rPr>
            <sz val="8"/>
            <color indexed="81"/>
            <rFont val="Arial"/>
            <family val="2"/>
          </rPr>
          <t xml:space="preserve">
</t>
        </r>
      </text>
    </comment>
    <comment ref="B28" authorId="2" shapeId="0">
      <text>
        <r>
          <rPr>
            <b/>
            <sz val="12"/>
            <color indexed="81"/>
            <rFont val="Arial"/>
            <family val="2"/>
          </rPr>
          <t>Asignaciones destinadas a cubrir las aportaciones que corresponden a los entes públicos para proporcionar vivienda a su personal, de acuerdo con las disposiciones legales vigentes.</t>
        </r>
        <r>
          <rPr>
            <sz val="12"/>
            <color indexed="81"/>
            <rFont val="Arial"/>
            <family val="2"/>
          </rPr>
          <t xml:space="preserve">
</t>
        </r>
      </text>
    </comment>
    <comment ref="B29" authorId="2" shapeId="0">
      <text>
        <r>
          <rPr>
            <b/>
            <sz val="12"/>
            <color indexed="81"/>
            <rFont val="Arial"/>
            <family val="2"/>
          </rPr>
          <t>Asignaciones destinadas a cubrir los montos de las aportaciones de los entes públicos a favor del Sistema para el Retiro, correspondientes a los trabajadores al servicio de los mismos.</t>
        </r>
        <r>
          <rPr>
            <sz val="12"/>
            <color indexed="81"/>
            <rFont val="Arial"/>
            <family val="2"/>
          </rPr>
          <t xml:space="preserve">
</t>
        </r>
      </text>
    </comment>
    <comment ref="B30" authorId="2" shapeId="0">
      <text>
        <r>
          <rPr>
            <b/>
            <sz val="12"/>
            <color indexed="81"/>
            <rFont val="Arial"/>
            <family val="2"/>
          </rPr>
          <t>Asignaciones destinadas a cubrir las primas que corresponden a los entes públicos por concepto de seguro de vida, seguros de gastos médicos del personal a su servicio, así como, los seguros de responsabilidad civil y asistencia legal, en los términos de la legislación vigente. Incluye las primas que corresponden al Gobierno Federal por concepto de seguro de vida del personal militar.</t>
        </r>
        <r>
          <rPr>
            <sz val="12"/>
            <color indexed="81"/>
            <rFont val="Arial"/>
            <family val="2"/>
          </rPr>
          <t xml:space="preserve">
</t>
        </r>
      </text>
    </comment>
    <comment ref="B31" authorId="2" shapeId="0">
      <text>
        <r>
          <rPr>
            <b/>
            <sz val="12"/>
            <color indexed="81"/>
            <rFont val="Arial"/>
            <family val="2"/>
          </rPr>
          <t>Asignaciones destinadas a cubrir otras prestaciones sociales y económicas, a favor del personal, de acuerdo con las disposiciones legales vigentes y/o acuerdos contractuales respectivos.</t>
        </r>
        <r>
          <rPr>
            <sz val="12"/>
            <color indexed="81"/>
            <rFont val="Arial"/>
            <family val="2"/>
          </rPr>
          <t xml:space="preserve">
</t>
        </r>
      </text>
    </comment>
    <comment ref="B32" authorId="2" shapeId="0">
      <text>
        <r>
          <rPr>
            <b/>
            <sz val="12"/>
            <color indexed="81"/>
            <rFont val="Arial"/>
            <family val="2"/>
          </rPr>
          <t>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t>
        </r>
        <r>
          <rPr>
            <sz val="12"/>
            <color indexed="81"/>
            <rFont val="Arial"/>
            <family val="2"/>
          </rPr>
          <t xml:space="preserve">
</t>
        </r>
      </text>
    </comment>
    <comment ref="B33" authorId="2" shapeId="0">
      <text>
        <r>
          <rPr>
            <b/>
            <sz val="12"/>
            <color indexed="81"/>
            <rFont val="Arial"/>
            <family val="2"/>
          </rPr>
          <t>Asignaciones destinadas a cubrir indemnizaciones al personal conforme a la legislación aplicable; tales como: por accidente de trabajo, por despido, entre otros.</t>
        </r>
        <r>
          <rPr>
            <sz val="12"/>
            <color indexed="81"/>
            <rFont val="Arial"/>
            <family val="2"/>
          </rPr>
          <t xml:space="preserve">
</t>
        </r>
      </text>
    </comment>
    <comment ref="B34" authorId="2" shapeId="0">
      <text>
        <r>
          <rPr>
            <b/>
            <sz val="12"/>
            <color indexed="81"/>
            <rFont val="Arial"/>
            <family val="2"/>
          </rPr>
          <t>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t>
        </r>
        <r>
          <rPr>
            <sz val="12"/>
            <color indexed="81"/>
            <rFont val="Arial"/>
            <family val="2"/>
          </rPr>
          <t xml:space="preserve">
</t>
        </r>
      </text>
    </comment>
    <comment ref="B35" authorId="2" shapeId="0">
      <text>
        <r>
          <rPr>
            <b/>
            <sz val="12"/>
            <color indexed="81"/>
            <rFont val="Arial"/>
            <family val="2"/>
          </rPr>
          <t>Asignaciones destinadas a cubrir el costo de las prestaciones que los entes públicos otorgan en beneficio de sus empleados, de conformidad con las condiciones generales de trabajo o los contratos colectivos de trabajo.</t>
        </r>
        <r>
          <rPr>
            <sz val="12"/>
            <color indexed="81"/>
            <rFont val="Arial"/>
            <family val="2"/>
          </rPr>
          <t xml:space="preserve">
</t>
        </r>
      </text>
    </comment>
    <comment ref="B36" authorId="2" shapeId="0">
      <text>
        <r>
          <rPr>
            <b/>
            <sz val="12"/>
            <color indexed="81"/>
            <rFont val="Arial"/>
            <family val="2"/>
          </rPr>
          <t>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 en el capítulo 3000 Servicios Generales.</t>
        </r>
        <r>
          <rPr>
            <sz val="12"/>
            <color indexed="81"/>
            <rFont val="Arial"/>
            <family val="2"/>
          </rPr>
          <t xml:space="preserve">
</t>
        </r>
      </text>
    </comment>
    <comment ref="B37" authorId="2" shapeId="0">
      <text>
        <r>
          <rPr>
            <b/>
            <sz val="12"/>
            <color indexed="81"/>
            <rFont val="Arial"/>
            <family val="2"/>
          </rPr>
          <t>Asignaciones destinadas a cubrir el costo de otras prestaciones que los entes públicos otorgan en beneficio de sus empleados, siempre que no correspondan a las prestaciones a que se refiere la partida 154 Prestaciones contractuales.</t>
        </r>
        <r>
          <rPr>
            <sz val="12"/>
            <color indexed="81"/>
            <rFont val="Arial"/>
            <family val="2"/>
          </rPr>
          <t xml:space="preserve">
</t>
        </r>
      </text>
    </comment>
    <comment ref="B38" authorId="2" shapeId="0">
      <text>
        <r>
          <rPr>
            <b/>
            <sz val="12"/>
            <color indexed="81"/>
            <rFont val="Arial"/>
            <family val="2"/>
          </rPr>
          <t>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t>
        </r>
        <r>
          <rPr>
            <sz val="12"/>
            <color indexed="81"/>
            <rFont val="Arial"/>
            <family val="2"/>
          </rPr>
          <t xml:space="preserve">
</t>
        </r>
      </text>
    </comment>
    <comment ref="B39" authorId="2" shapeId="0">
      <text>
        <r>
          <rPr>
            <b/>
            <sz val="12"/>
            <color indexed="81"/>
            <rFont val="Arial"/>
            <family val="2"/>
          </rPr>
          <t>Asignaciones destinadas a cubrir las medidas de incremento en percepciones, creación de plaza,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40" authorId="2" shapeId="0">
      <text>
        <r>
          <rPr>
            <b/>
            <sz val="12"/>
            <color indexed="81"/>
            <rFont val="Arial"/>
            <family val="2"/>
          </rPr>
          <t>Asignaciones destinadas a cubrir estímulos económicos a los servidores públicos de mando, enlace y operativos de los entes públicos, que establezcan las disposiciones aplicables, derivado del desempeño de sus funciones.</t>
        </r>
        <r>
          <rPr>
            <sz val="12"/>
            <color indexed="81"/>
            <rFont val="Arial"/>
            <family val="2"/>
          </rPr>
          <t xml:space="preserve">
</t>
        </r>
      </text>
    </comment>
    <comment ref="B41" authorId="2" shapeId="0">
      <text>
        <r>
          <rPr>
            <b/>
            <sz val="12"/>
            <color indexed="81"/>
            <rFont val="Arial"/>
            <family val="2"/>
          </rPr>
          <t>Asignaciones destinadas a cubrir los estímulos al personal de los entes públicos por productividad, desempeño, calidad, acreditación por titulación de licenciatura, años de servicio, puntualidad y asistencia, entre otros; de acuerdo con la normatividad aplicable.</t>
        </r>
        <r>
          <rPr>
            <sz val="12"/>
            <color indexed="81"/>
            <rFont val="Arial"/>
            <family val="2"/>
          </rPr>
          <t xml:space="preserve">
</t>
        </r>
      </text>
    </comment>
    <comment ref="B42" authorId="2" shapeId="0">
      <text>
        <r>
          <rPr>
            <b/>
            <sz val="12"/>
            <color indexed="81"/>
            <rFont val="Arial"/>
            <family val="2"/>
          </rPr>
          <t>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t>
        </r>
        <r>
          <rPr>
            <sz val="12"/>
            <color indexed="81"/>
            <rFont val="Arial"/>
            <family val="2"/>
          </rPr>
          <t xml:space="preserve">
</t>
        </r>
      </text>
    </comment>
    <comment ref="B43" authorId="2" shapeId="0">
      <text>
        <r>
          <rPr>
            <b/>
            <sz val="12"/>
            <color indexed="81"/>
            <rFont val="Arial"/>
            <family val="2"/>
          </rPr>
          <t>Agrupa las asignaciones destinadas a la adquisición de toda clase de insumos y suministros requeridos para la prestación de bienes y servicios y para el desempeño de las actividades administrativas.</t>
        </r>
        <r>
          <rPr>
            <sz val="12"/>
            <color indexed="81"/>
            <rFont val="Arial"/>
            <family val="2"/>
          </rPr>
          <t xml:space="preserve">
</t>
        </r>
      </text>
    </comment>
    <comment ref="B44" authorId="2" shapeId="0">
      <text>
        <r>
          <rPr>
            <b/>
            <sz val="12"/>
            <color indexed="81"/>
            <rFont val="Arial"/>
            <family val="2"/>
          </rPr>
          <t>Asignaciones destinadas a la adquisición de materiales y útiles de oficina, limpieza, impresión y reproducción, para el procesamiento en equipo y bienes informáticos; materiales, estadísticos, geográficos, de apoyo informativo y didáctico para centros de enseñanza e investigación; materiales requeridos para el registro e identificación en trámites oficiales y servicios a la población.</t>
        </r>
        <r>
          <rPr>
            <sz val="12"/>
            <color indexed="81"/>
            <rFont val="Arial"/>
            <family val="2"/>
          </rPr>
          <t xml:space="preserve">
</t>
        </r>
      </text>
    </comment>
    <comment ref="B45" authorId="2" shapeId="0">
      <text>
        <r>
          <rPr>
            <b/>
            <sz val="12"/>
            <color indexed="81"/>
            <rFont val="Arial"/>
            <family val="2"/>
          </rPr>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r>
        <r>
          <rPr>
            <sz val="12"/>
            <color indexed="81"/>
            <rFont val="Arial"/>
            <family val="2"/>
          </rPr>
          <t xml:space="preserve">
</t>
        </r>
      </text>
    </comment>
    <comment ref="B46" authorId="2" shapeId="0">
      <text>
        <r>
          <rPr>
            <b/>
            <sz val="12"/>
            <color indexed="81"/>
            <rFont val="Arial"/>
            <family val="2"/>
          </rPr>
          <t>Asignaciones destinadas a la adquisición de materiales utilizados en la impresión, reproducción y encuadernación, tales como: fijadores, tintas, pastas, logotipos y demás materiales y útiles para el mismo fin. Incluye rollos fotográficos.</t>
        </r>
        <r>
          <rPr>
            <sz val="12"/>
            <color indexed="81"/>
            <rFont val="Arial"/>
            <family val="2"/>
          </rPr>
          <t xml:space="preserve">
</t>
        </r>
      </text>
    </comment>
    <comment ref="B47" authorId="2" shapeId="0">
      <text>
        <r>
          <rPr>
            <b/>
            <sz val="12"/>
            <color indexed="81"/>
            <rFont val="Arial"/>
            <family val="2"/>
          </rPr>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r>
        <r>
          <rPr>
            <sz val="12"/>
            <color indexed="81"/>
            <rFont val="Arial"/>
            <family val="2"/>
          </rPr>
          <t xml:space="preserve">
</t>
        </r>
      </text>
    </comment>
    <comment ref="B48" authorId="2" shapeId="0">
      <text>
        <r>
          <rPr>
            <b/>
            <sz val="12"/>
            <color indexed="81"/>
            <rFont val="Arial"/>
            <family val="2"/>
          </rPr>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t>
        </r>
        <r>
          <rPr>
            <sz val="12"/>
            <color indexed="81"/>
            <rFont val="Arial"/>
            <family val="2"/>
          </rPr>
          <t xml:space="preserve">
</t>
        </r>
      </text>
    </comment>
    <comment ref="B49" authorId="2" shapeId="0">
      <text>
        <r>
          <rPr>
            <b/>
            <sz val="12"/>
            <color indexed="81"/>
            <rFont val="Arial"/>
            <family val="2"/>
          </rPr>
          <t>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t>
        </r>
        <r>
          <rPr>
            <sz val="12"/>
            <color indexed="81"/>
            <rFont val="Arial"/>
            <family val="2"/>
          </rPr>
          <t xml:space="preserve">
</t>
        </r>
      </text>
    </comment>
    <comment ref="B50" authorId="2" shapeId="0">
      <text>
        <r>
          <rPr>
            <b/>
            <sz val="12"/>
            <color indexed="81"/>
            <rFont val="Arial"/>
            <family val="2"/>
          </rPr>
          <t>Asignaciones destinadas a la adquisición de materiales, artículos y enseres para el aseo, limpieza e higiene, tales como: escobas, jergas, detergentes, jabones y otros productos similares.</t>
        </r>
        <r>
          <rPr>
            <sz val="12"/>
            <color indexed="81"/>
            <rFont val="Arial"/>
            <family val="2"/>
          </rPr>
          <t xml:space="preserve">
</t>
        </r>
      </text>
    </comment>
    <comment ref="B51" authorId="2" shapeId="0">
      <text>
        <r>
          <rPr>
            <b/>
            <sz val="12"/>
            <color indexed="81"/>
            <rFont val="Arial"/>
            <family val="2"/>
          </rPr>
          <t>Asignaciones destinadas a la adquisición de todo tipo de material didáctico así como materiales y suministros necesarios para las funciones educativas.</t>
        </r>
        <r>
          <rPr>
            <sz val="12"/>
            <color indexed="81"/>
            <rFont val="Arial"/>
            <family val="2"/>
          </rPr>
          <t xml:space="preserve">
</t>
        </r>
      </text>
    </comment>
    <comment ref="B52" authorId="2" shapeId="0">
      <text>
        <r>
          <rPr>
            <b/>
            <sz val="12"/>
            <color indexed="81"/>
            <rFont val="Arial"/>
            <family val="2"/>
          </rPr>
          <t>Asignaciones destinadas a la adquisición de materiales requeridos para el registro e identificación en trámites oficiales y servicios a la población, tales como: pasaportes, certificados especiales, formas valoradas, placas de tránsito, licencias de conducir, entre otras.</t>
        </r>
        <r>
          <rPr>
            <sz val="12"/>
            <color indexed="81"/>
            <rFont val="Arial"/>
            <family val="2"/>
          </rPr>
          <t xml:space="preserve">
</t>
        </r>
      </text>
    </comment>
    <comment ref="B53" authorId="2" shapeId="0">
      <text>
        <r>
          <rPr>
            <b/>
            <sz val="12"/>
            <color indexed="81"/>
            <rFont val="Arial"/>
            <family val="2"/>
          </rPr>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r>
        <r>
          <rPr>
            <sz val="12"/>
            <color indexed="81"/>
            <rFont val="Arial"/>
            <family val="2"/>
          </rPr>
          <t xml:space="preserve">
</t>
        </r>
      </text>
    </comment>
    <comment ref="B54" authorId="2" shapeId="0">
      <text>
        <r>
          <rPr>
            <b/>
            <sz val="12"/>
            <color indexed="81"/>
            <rFont val="Arial"/>
            <family val="2"/>
          </rPr>
          <t>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t>
        </r>
        <r>
          <rPr>
            <sz val="12"/>
            <color indexed="81"/>
            <rFont val="Arial"/>
            <family val="2"/>
          </rPr>
          <t xml:space="preserve">
</t>
        </r>
      </text>
    </comment>
    <comment ref="B55" authorId="2" shapeId="0">
      <text>
        <r>
          <rPr>
            <b/>
            <sz val="12"/>
            <color indexed="81"/>
            <rFont val="Arial"/>
            <family val="2"/>
          </rPr>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t>
        </r>
      </text>
    </comment>
    <comment ref="B56" authorId="2" shapeId="0">
      <text>
        <r>
          <rPr>
            <b/>
            <sz val="12"/>
            <color indexed="81"/>
            <rFont val="Arial"/>
            <family val="2"/>
          </rPr>
          <t>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t>
        </r>
      </text>
    </comment>
    <comment ref="B57" authorId="2" shapeId="0">
      <text>
        <r>
          <rPr>
            <b/>
            <sz val="12"/>
            <color indexed="81"/>
            <rFont val="Arial"/>
            <family val="2"/>
          </rPr>
          <t>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t>
        </r>
        <r>
          <rPr>
            <sz val="12"/>
            <color indexed="81"/>
            <rFont val="Arial"/>
            <family val="2"/>
          </rPr>
          <t xml:space="preserve">
</t>
        </r>
      </text>
    </comment>
    <comment ref="B58" authorId="2" shapeId="0">
      <text>
        <r>
          <rPr>
            <b/>
            <sz val="12"/>
            <color indexed="81"/>
            <rFont val="Arial"/>
            <family val="2"/>
          </rPr>
          <t>Asignaciones destinada a la adquisición de productos alimenticios como materias primas en estado natural, transformadas o semi-transformadas, de naturaleza vegetal y animal que se utilizan en los procesos productivos, diferentes a las contenidas en las demás partidas de este Clasificador.</t>
        </r>
        <r>
          <rPr>
            <sz val="12"/>
            <color indexed="81"/>
            <rFont val="Arial"/>
            <family val="2"/>
          </rPr>
          <t xml:space="preserve">
</t>
        </r>
      </text>
    </comment>
    <comment ref="B59" authorId="2" shapeId="0">
      <text>
        <r>
          <rPr>
            <b/>
            <sz val="12"/>
            <color indexed="81"/>
            <rFont val="Arial"/>
            <family val="2"/>
          </rPr>
          <t>Asignaciones destinadas a la adquisición de insumos textiles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0" authorId="2" shapeId="0">
      <text>
        <r>
          <rPr>
            <b/>
            <sz val="12"/>
            <color indexed="81"/>
            <rFont val="Arial"/>
            <family val="2"/>
          </rPr>
          <t>Asignaciones destinadas a la adquisición de papel, cartón e impresos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1" authorId="2" shapeId="0">
      <text>
        <r>
          <rPr>
            <b/>
            <sz val="12"/>
            <color indexed="81"/>
            <rFont val="Arial"/>
            <family val="2"/>
          </rPr>
          <t>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t>
        </r>
        <r>
          <rPr>
            <sz val="12"/>
            <color indexed="81"/>
            <rFont val="Arial"/>
            <family val="2"/>
          </rPr>
          <t xml:space="preserve">
</t>
        </r>
      </text>
    </comment>
    <comment ref="B62" authorId="2" shapeId="0">
      <text>
        <r>
          <rPr>
            <b/>
            <sz val="12"/>
            <color indexed="81"/>
            <rFont val="Arial"/>
            <family val="2"/>
          </rPr>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3" authorId="2" shapeId="0">
      <text>
        <r>
          <rPr>
            <b/>
            <sz val="12"/>
            <color indexed="81"/>
            <rFont val="Arial"/>
            <family val="2"/>
          </rPr>
          <t>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4" authorId="2" shapeId="0">
      <text>
        <r>
          <rPr>
            <b/>
            <sz val="12"/>
            <color indexed="81"/>
            <rFont val="Arial"/>
            <family val="2"/>
          </rPr>
          <t>Asignaciones destinadas a la adquisición de cuero, piel, plástico y hule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5" authorId="2" shapeId="0">
      <text>
        <r>
          <rPr>
            <b/>
            <sz val="12"/>
            <color indexed="81"/>
            <rFont val="Arial"/>
            <family val="2"/>
          </rPr>
          <t>Artículos o bienes no duraderos que adquiere la entidad para destinarlos a la comercialización de acuerdo con el giro normal de actividades del ente público.</t>
        </r>
        <r>
          <rPr>
            <sz val="12"/>
            <color indexed="81"/>
            <rFont val="Arial"/>
            <family val="2"/>
          </rPr>
          <t xml:space="preserve">
</t>
        </r>
      </text>
    </comment>
    <comment ref="B66" authorId="2" shapeId="0">
      <text>
        <r>
          <rPr>
            <b/>
            <sz val="12"/>
            <color indexed="81"/>
            <rFont val="Arial"/>
            <family val="2"/>
          </rPr>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7" authorId="2" shapeId="0">
      <text>
        <r>
          <rPr>
            <b/>
            <sz val="12"/>
            <color indexed="81"/>
            <rFont val="Arial"/>
            <family val="2"/>
          </rPr>
          <t>Asignaciones destinadas a la adquisición de materiales y artículos utilizados en la construcción, reconstrucción, ampliación, adaptación, mejora, conservación, reparación y mantenimiento de bienes inmuebles.</t>
        </r>
        <r>
          <rPr>
            <sz val="12"/>
            <color indexed="81"/>
            <rFont val="Arial"/>
            <family val="2"/>
          </rPr>
          <t xml:space="preserve">
</t>
        </r>
      </text>
    </comment>
    <comment ref="B68" authorId="2" shapeId="0">
      <text>
        <r>
          <rPr>
            <b/>
            <sz val="12"/>
            <color indexed="81"/>
            <rFont val="Arial"/>
            <family val="2"/>
          </rPr>
          <t>Asignaciones destinadas a la adquisición de productos de arena, grava, mármol, piedras calizas, piedras de cantera, otras piedras dimensionales,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r>
        <r>
          <rPr>
            <sz val="12"/>
            <color indexed="81"/>
            <rFont val="Arial"/>
            <family val="2"/>
          </rPr>
          <t xml:space="preserve">
</t>
        </r>
      </text>
    </comment>
    <comment ref="B69" authorId="2" shapeId="0">
      <text>
        <r>
          <rPr>
            <b/>
            <sz val="12"/>
            <color indexed="81"/>
            <rFont val="Arial"/>
            <family val="2"/>
          </rPr>
          <t>Asignaciones destinadas a la adquisición de cemento blanco, gris y especial, pega azulejo y productos de concreto.</t>
        </r>
        <r>
          <rPr>
            <sz val="12"/>
            <color indexed="81"/>
            <rFont val="Arial"/>
            <family val="2"/>
          </rPr>
          <t xml:space="preserve">
</t>
        </r>
      </text>
    </comment>
    <comment ref="B70" authorId="2" shapeId="0">
      <text>
        <r>
          <rPr>
            <b/>
            <sz val="12"/>
            <color indexed="81"/>
            <rFont val="Arial"/>
            <family val="2"/>
          </rPr>
          <t>Asignaciones destinadas a la adquisición de tabla roca, plafones, paneles acústicos, columnas, molduras, estatuillas, figuras decorativas de yesos y otros productos arquitectónicos de yeso de carácter ornamental. Incluye dolomita calcinada. Cal viva, hidratada o apagada y cal para usos específicos a partir de piedra caliza triturada.</t>
        </r>
        <r>
          <rPr>
            <sz val="12"/>
            <color indexed="81"/>
            <rFont val="Arial"/>
            <family val="2"/>
          </rPr>
          <t xml:space="preserve">
</t>
        </r>
      </text>
    </comment>
    <comment ref="B71" authorId="2" shapeId="0">
      <text>
        <r>
          <rPr>
            <b/>
            <sz val="12"/>
            <color indexed="81"/>
            <rFont val="Arial"/>
            <family val="2"/>
          </rPr>
          <t>Asignaciones destinadas a la adquisición de madera y sus derivados.</t>
        </r>
        <r>
          <rPr>
            <sz val="12"/>
            <color indexed="81"/>
            <rFont val="Arial"/>
            <family val="2"/>
          </rPr>
          <t xml:space="preserve">
</t>
        </r>
      </text>
    </comment>
    <comment ref="B72" authorId="2" shapeId="0">
      <text>
        <r>
          <rPr>
            <b/>
            <sz val="12"/>
            <color indexed="81"/>
            <rFont val="Arial"/>
            <family val="2"/>
          </rPr>
          <t>Asignaciones destinadas a la adquisición de vidrio plano, templado, inastillable y otros vidrios laminados; espejos; envases y artículos de vidrio y fibra de vidrio.</t>
        </r>
      </text>
    </comment>
    <comment ref="B73" authorId="2" shapeId="0">
      <text>
        <r>
          <rPr>
            <b/>
            <sz val="12"/>
            <color indexed="81"/>
            <rFont val="Arial"/>
            <family val="2"/>
          </rPr>
          <t>Asignaciones destinadas a la adquisición de todo tipo de material eléctrico y electrónico tales como: cables, interruptores, tubos fluorescentes, focos aislantes,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r>
        <r>
          <rPr>
            <sz val="12"/>
            <color indexed="81"/>
            <rFont val="Arial"/>
            <family val="2"/>
          </rPr>
          <t xml:space="preserve">
</t>
        </r>
      </text>
    </comment>
    <comment ref="B74" authorId="2" shapeId="0">
      <text>
        <r>
          <rPr>
            <b/>
            <sz val="12"/>
            <color indexed="81"/>
            <rFont val="Arial"/>
            <family val="2"/>
          </rPr>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r>
        <r>
          <rPr>
            <sz val="12"/>
            <color indexed="81"/>
            <rFont val="Arial"/>
            <family val="2"/>
          </rPr>
          <t xml:space="preserve">
</t>
        </r>
      </text>
    </comment>
    <comment ref="B75" authorId="2" shapeId="0">
      <text>
        <r>
          <rPr>
            <b/>
            <sz val="12"/>
            <color indexed="81"/>
            <rFont val="Arial"/>
            <family val="2"/>
          </rPr>
          <t>Asignaciones destinadas a la adquisición de materiales para el acondicionamiento de las obras públicas y bienes inmuebles, tales como: tapices, pisos, persianas y demás accesorios.</t>
        </r>
        <r>
          <rPr>
            <sz val="12"/>
            <color indexed="81"/>
            <rFont val="Arial"/>
            <family val="2"/>
          </rPr>
          <t xml:space="preserve">
</t>
        </r>
      </text>
    </comment>
    <comment ref="B76" authorId="2" shapeId="0">
      <text>
        <r>
          <rPr>
            <b/>
            <sz val="12"/>
            <color indexed="81"/>
            <rFont val="Arial"/>
            <family val="2"/>
          </rPr>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t>
        </r>
        <r>
          <rPr>
            <sz val="12"/>
            <color indexed="81"/>
            <rFont val="Arial"/>
            <family val="2"/>
          </rPr>
          <t xml:space="preserve">
</t>
        </r>
      </text>
    </comment>
    <comment ref="B77" authorId="2" shapeId="0">
      <text>
        <r>
          <rPr>
            <b/>
            <sz val="12"/>
            <color indexed="81"/>
            <rFont val="Arial"/>
            <family val="2"/>
          </rPr>
          <t>Asignaciones destinadas a la adquisición de sustancias, productos químicos y farmacéuticos de aplicación humana o animal; así como toda clase de materiales y suministros médicos y de laboratorio.</t>
        </r>
        <r>
          <rPr>
            <sz val="12"/>
            <color indexed="81"/>
            <rFont val="Arial"/>
            <family val="2"/>
          </rPr>
          <t xml:space="preserve">
</t>
        </r>
      </text>
    </comment>
    <comment ref="B78" authorId="2" shapeId="0">
      <text>
        <r>
          <rPr>
            <b/>
            <sz val="12"/>
            <color indexed="81"/>
            <rFont val="Arial"/>
            <family val="2"/>
          </rPr>
          <t>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t>
        </r>
        <r>
          <rPr>
            <sz val="12"/>
            <color indexed="81"/>
            <rFont val="Arial"/>
            <family val="2"/>
          </rPr>
          <t xml:space="preserve">
</t>
        </r>
      </text>
    </comment>
    <comment ref="B79" authorId="2" shapeId="0">
      <text>
        <r>
          <rPr>
            <b/>
            <sz val="12"/>
            <color indexed="81"/>
            <rFont val="Arial"/>
            <family val="2"/>
          </rPr>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r>
      </text>
    </comment>
    <comment ref="B80" authorId="2" shapeId="0">
      <text>
        <r>
          <rPr>
            <b/>
            <sz val="12"/>
            <color indexed="81"/>
            <rFont val="Arial"/>
            <family val="2"/>
          </rPr>
          <t>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t>
        </r>
        <r>
          <rPr>
            <sz val="12"/>
            <color indexed="81"/>
            <rFont val="Arial"/>
            <family val="2"/>
          </rPr>
          <t xml:space="preserve">
</t>
        </r>
      </text>
    </comment>
    <comment ref="B81" authorId="2" shapeId="0">
      <text>
        <r>
          <rPr>
            <b/>
            <sz val="12"/>
            <color indexed="81"/>
            <rFont val="Arial"/>
            <family val="2"/>
          </rPr>
          <t>Asignaciones destinadas a la adquisición de toda clase de materiales y suministros médicos que se requieran en hospitales, unidades sanitarias, consultorios, clínicas veterinaria, etc., tales como: jeringas, gasas, agujas, vendajes, materia de sutura, espátulas, lentes, lancetas, hojas de bisturí y prótesis en general.</t>
        </r>
        <r>
          <rPr>
            <sz val="12"/>
            <color indexed="81"/>
            <rFont val="Arial"/>
            <family val="2"/>
          </rPr>
          <t xml:space="preserve">
</t>
        </r>
      </text>
    </comment>
    <comment ref="B82" authorId="2" shapeId="0">
      <text>
        <r>
          <rPr>
            <b/>
            <sz val="12"/>
            <color indexed="81"/>
            <rFont val="Arial"/>
            <family val="2"/>
          </rPr>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r>
        <r>
          <rPr>
            <sz val="12"/>
            <color indexed="81"/>
            <rFont val="Arial"/>
            <family val="2"/>
          </rPr>
          <t xml:space="preserve">
</t>
        </r>
      </text>
    </comment>
    <comment ref="B83" authorId="2" shapeId="0">
      <text>
        <r>
          <rPr>
            <b/>
            <sz val="12"/>
            <color indexed="81"/>
            <rFont val="Arial"/>
            <family val="2"/>
          </rPr>
          <t>Asignaciones destinadas a cubrir erogaciones por adquisición de productos a partir del hule o de resinas plásticas, perfiles, tubos y conexiones, productos laminados, placas espumas, envases y contenedores, entre otros productos. Incluye P.V.C.</t>
        </r>
        <r>
          <rPr>
            <sz val="12"/>
            <color indexed="81"/>
            <rFont val="Arial"/>
            <family val="2"/>
          </rPr>
          <t xml:space="preserve">
</t>
        </r>
      </text>
    </comment>
    <comment ref="B84" authorId="2" shapeId="0">
      <text>
        <r>
          <rPr>
            <b/>
            <sz val="12"/>
            <color indexed="81"/>
            <rFont val="Arial"/>
            <family val="2"/>
          </rPr>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r>
        <r>
          <rPr>
            <sz val="12"/>
            <color indexed="81"/>
            <rFont val="Arial"/>
            <family val="2"/>
          </rPr>
          <t xml:space="preserve">
</t>
        </r>
      </text>
    </comment>
    <comment ref="B85" authorId="2" shapeId="0">
      <text>
        <r>
          <rPr>
            <b/>
            <sz val="12"/>
            <color indexed="81"/>
            <rFont val="Arial"/>
            <family val="2"/>
          </rPr>
          <t>Asignaciones destinadas a la adquisición de combustibles, lubricantes y aditivos de todo tipo, necesarios para el funcionamiento de vehículos de transporte terrestres, aéreos, marítimos, lacustres y fluviales; así como de maquinaria y equipo.</t>
        </r>
        <r>
          <rPr>
            <sz val="12"/>
            <color indexed="81"/>
            <rFont val="Arial"/>
            <family val="2"/>
          </rPr>
          <t xml:space="preserve">
</t>
        </r>
      </text>
    </comment>
    <comment ref="B86" authorId="2" shapeId="0">
      <text>
        <r>
          <rPr>
            <b/>
            <sz val="12"/>
            <color indexed="81"/>
            <rFont val="Arial"/>
            <family val="2"/>
          </rPr>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r>
        <r>
          <rPr>
            <sz val="12"/>
            <color indexed="81"/>
            <rFont val="Arial"/>
            <family val="2"/>
          </rPr>
          <t xml:space="preserve">
</t>
        </r>
      </text>
    </comment>
    <comment ref="B87" authorId="2" shapeId="0">
      <text>
        <r>
          <rPr>
            <b/>
            <sz val="12"/>
            <color indexed="81"/>
            <rFont val="Arial"/>
            <family val="2"/>
          </rPr>
          <t>Asignaciones destinadas a la adquisición de productos químicos derivados de la coquización del carbón y las briquetas de carbón. Excluye el carbón utilizado como materia prima.</t>
        </r>
        <r>
          <rPr>
            <sz val="12"/>
            <color indexed="81"/>
            <rFont val="Arial"/>
            <family val="2"/>
          </rPr>
          <t xml:space="preserve">
</t>
        </r>
      </text>
    </comment>
    <comment ref="B88" authorId="2" shapeId="0">
      <text>
        <r>
          <rPr>
            <b/>
            <sz val="12"/>
            <color indexed="81"/>
            <rFont val="Arial"/>
            <family val="2"/>
          </rPr>
          <t>Asignaciones destinadas a la adquisición de vestuario y sus accesorios, blancos, artículos deportivos; así como prendas de protección personal diferentes a las de seguridad.</t>
        </r>
        <r>
          <rPr>
            <sz val="12"/>
            <color indexed="81"/>
            <rFont val="Arial"/>
            <family val="2"/>
          </rPr>
          <t xml:space="preserve">
</t>
        </r>
      </text>
    </comment>
    <comment ref="B89" authorId="2" shapeId="0">
      <text>
        <r>
          <rPr>
            <b/>
            <sz val="12"/>
            <color indexed="81"/>
            <rFont val="Arial"/>
            <family val="2"/>
          </rPr>
          <t>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t>
        </r>
        <r>
          <rPr>
            <sz val="12"/>
            <color indexed="81"/>
            <rFont val="Arial"/>
            <family val="2"/>
          </rPr>
          <t xml:space="preserve">
</t>
        </r>
      </text>
    </comment>
    <comment ref="B90" authorId="2" shapeId="0">
      <text>
        <r>
          <rPr>
            <b/>
            <sz val="12"/>
            <color indexed="81"/>
            <rFont val="Arial"/>
            <family val="2"/>
          </rPr>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r>
        <r>
          <rPr>
            <sz val="12"/>
            <color indexed="81"/>
            <rFont val="Arial"/>
            <family val="2"/>
          </rPr>
          <t xml:space="preserve">
</t>
        </r>
      </text>
    </comment>
    <comment ref="B91" authorId="2" shapeId="0">
      <text>
        <r>
          <rPr>
            <b/>
            <sz val="12"/>
            <color indexed="81"/>
            <rFont val="Arial"/>
            <family val="2"/>
          </rPr>
          <t>Asignaciones destinadas a la adquisición de todo tipo de artículos deportivos, tales como: balones, redes, trofeos, raquetas, guantes, entre otros, que los entes públicos realizan en cumplimiento de su función pública.</t>
        </r>
        <r>
          <rPr>
            <sz val="12"/>
            <color indexed="81"/>
            <rFont val="Arial"/>
            <family val="2"/>
          </rPr>
          <t xml:space="preserve">
</t>
        </r>
      </text>
    </comment>
    <comment ref="B92" authorId="2" shapeId="0">
      <text>
        <r>
          <rPr>
            <b/>
            <sz val="12"/>
            <color indexed="81"/>
            <rFont val="Arial"/>
            <family val="2"/>
          </rPr>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r>
        <r>
          <rPr>
            <sz val="12"/>
            <color indexed="81"/>
            <rFont val="Arial"/>
            <family val="2"/>
          </rPr>
          <t xml:space="preserve">
</t>
        </r>
      </text>
    </comment>
    <comment ref="B93" authorId="2" shapeId="0">
      <text>
        <r>
          <rPr>
            <b/>
            <sz val="12"/>
            <color indexed="81"/>
            <rFont val="Arial"/>
            <family val="2"/>
          </rPr>
          <t>Asignaciones destinadas a la adquisición todo tipo de blancos: batas, colchas, sábanas, fundas, almohadas, toallas, cobertores, colchones y colchonetas, entre otros.</t>
        </r>
        <r>
          <rPr>
            <sz val="12"/>
            <color indexed="81"/>
            <rFont val="Arial"/>
            <family val="2"/>
          </rPr>
          <t xml:space="preserve">
</t>
        </r>
      </text>
    </comment>
    <comment ref="B94" authorId="2" shapeId="0">
      <text>
        <r>
          <rPr>
            <b/>
            <sz val="12"/>
            <color indexed="81"/>
            <rFont val="Arial"/>
            <family val="2"/>
          </rPr>
          <t>Asignaciones destinadas a la adquisición de materiales, sustancias explosivas y prendas de protección personal necesarias en los programas de seguridad.</t>
        </r>
        <r>
          <rPr>
            <sz val="12"/>
            <color indexed="81"/>
            <rFont val="Arial"/>
            <family val="2"/>
          </rPr>
          <t xml:space="preserve">
</t>
        </r>
      </text>
    </comment>
    <comment ref="B95" authorId="2" shapeId="0">
      <text>
        <r>
          <rPr>
            <b/>
            <sz val="12"/>
            <color indexed="81"/>
            <rFont val="Arial"/>
            <family val="2"/>
          </rPr>
          <t>Asignaciones destinadas a la adquisición de sustancias explosivas y sus accesorios (fusibles de seguridad y detonantes) tales como: pólvora, dinamita, cordita, trinitrotolueno, amatol, tetril, fulminantes, entre otros.</t>
        </r>
        <r>
          <rPr>
            <sz val="12"/>
            <color indexed="81"/>
            <rFont val="Arial"/>
            <family val="2"/>
          </rPr>
          <t xml:space="preserve">
</t>
        </r>
      </text>
    </comment>
    <comment ref="B96" authorId="2" shapeId="0">
      <text>
        <r>
          <rPr>
            <b/>
            <sz val="12"/>
            <color indexed="81"/>
            <rFont val="Arial"/>
            <family val="2"/>
          </rPr>
          <t>Asignaciones destinadas a la adquisición de toda clase de suministros propios de la industria militar y de seguridad pública tales como: municiones, espoletas, cargas, granadas, cartuchos, balas, entre otros.</t>
        </r>
        <r>
          <rPr>
            <sz val="12"/>
            <color indexed="81"/>
            <rFont val="Arial"/>
            <family val="2"/>
          </rPr>
          <t xml:space="preserve">
</t>
        </r>
      </text>
    </comment>
    <comment ref="B97" authorId="2" shapeId="0">
      <text>
        <r>
          <rPr>
            <b/>
            <sz val="12"/>
            <color indexed="81"/>
            <rFont val="Arial"/>
            <family val="2"/>
          </rPr>
          <t>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t>
        </r>
        <r>
          <rPr>
            <sz val="12"/>
            <color indexed="81"/>
            <rFont val="Arial"/>
            <family val="2"/>
          </rPr>
          <t xml:space="preserve">
</t>
        </r>
      </text>
    </comment>
    <comment ref="B98" authorId="2" shapeId="0">
      <text>
        <r>
          <rPr>
            <b/>
            <sz val="12"/>
            <color indexed="81"/>
            <rFont val="Arial"/>
            <family val="2"/>
          </rPr>
          <t>Asignaciones destinadas a la adquisición de toda clase de refacciones, accesorios, herramientas menores y demás bienes de consumo del mismo género, necesarios para la conservación de los bienes muebles e inmuebles.</t>
        </r>
        <r>
          <rPr>
            <sz val="12"/>
            <color indexed="81"/>
            <rFont val="Arial"/>
            <family val="2"/>
          </rPr>
          <t xml:space="preserve">
</t>
        </r>
      </text>
    </comment>
    <comment ref="B99" authorId="2" shapeId="0">
      <text>
        <r>
          <rPr>
            <b/>
            <sz val="12"/>
            <color indexed="81"/>
            <rFont val="Arial"/>
            <family val="2"/>
          </rPr>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r>
        <r>
          <rPr>
            <sz val="12"/>
            <color indexed="81"/>
            <rFont val="Arial"/>
            <family val="2"/>
          </rPr>
          <t xml:space="preserve">
</t>
        </r>
      </text>
    </comment>
    <comment ref="B100" authorId="2" shapeId="0">
      <text>
        <r>
          <rPr>
            <b/>
            <sz val="12"/>
            <color indexed="81"/>
            <rFont val="Arial"/>
            <family val="2"/>
          </rPr>
          <t>Asignaciones destinadas a la adquisición de instrumental complementario y repuesto de edificios, tales como; candados, cerraduras, pasadores, chapas, llaves, manijas para puertas, herrajes y bisagras.</t>
        </r>
        <r>
          <rPr>
            <sz val="12"/>
            <color indexed="81"/>
            <rFont val="Arial"/>
            <family val="2"/>
          </rPr>
          <t xml:space="preserve">
</t>
        </r>
      </text>
    </comment>
    <comment ref="B101" authorId="2" shapeId="0">
      <text>
        <r>
          <rPr>
            <b/>
            <sz val="12"/>
            <color indexed="81"/>
            <rFont val="Arial"/>
            <family val="2"/>
          </rPr>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 soleros, regatones, estructuras de muebles, entre otros.</t>
        </r>
        <r>
          <rPr>
            <sz val="12"/>
            <color indexed="81"/>
            <rFont val="Arial"/>
            <family val="2"/>
          </rPr>
          <t xml:space="preserve">
</t>
        </r>
      </text>
    </comment>
    <comment ref="B102" authorId="2" shapeId="0">
      <text>
        <r>
          <rPr>
            <b/>
            <sz val="12"/>
            <color indexed="81"/>
            <rFont val="Arial"/>
            <family val="2"/>
          </rPr>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r>
      </text>
    </comment>
    <comment ref="B103" authorId="2" shapeId="0">
      <text>
        <r>
          <rPr>
            <b/>
            <sz val="12"/>
            <color indexed="81"/>
            <rFont val="Arial"/>
            <family val="2"/>
          </rPr>
          <t>Asignaciones destinadas a la adquisición de refacciones y accesorios para todo tipo de aparatos e instrumentos médicos y de laboratorio.</t>
        </r>
        <r>
          <rPr>
            <sz val="12"/>
            <color indexed="81"/>
            <rFont val="Arial"/>
            <family val="2"/>
          </rPr>
          <t xml:space="preserve">
</t>
        </r>
      </text>
    </comment>
    <comment ref="B104" authorId="2" shapeId="0">
      <text>
        <r>
          <rPr>
            <b/>
            <sz val="12"/>
            <color indexed="81"/>
            <rFont val="Arial"/>
            <family val="2"/>
          </rPr>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autos estéreos, gatos hidráulicos o mecánicos.</t>
        </r>
        <r>
          <rPr>
            <sz val="12"/>
            <color indexed="81"/>
            <rFont val="Arial"/>
            <family val="2"/>
          </rPr>
          <t xml:space="preserve">
</t>
        </r>
      </text>
    </comment>
    <comment ref="B105" authorId="2" shapeId="0">
      <text>
        <r>
          <rPr>
            <b/>
            <sz val="12"/>
            <color indexed="81"/>
            <rFont val="Arial"/>
            <family val="2"/>
          </rPr>
          <t>Asignaciones destinadas a cubrir la adquisición de refacciones para todo tipo de equipos de defensa y seguridad referidos en la partida 551 Equipo de defensa y seguridad, entre otros.</t>
        </r>
        <r>
          <rPr>
            <sz val="12"/>
            <color indexed="81"/>
            <rFont val="Arial"/>
            <family val="2"/>
          </rPr>
          <t xml:space="preserve">
</t>
        </r>
      </text>
    </comment>
    <comment ref="B106" authorId="2" shapeId="0">
      <text>
        <r>
          <rPr>
            <b/>
            <sz val="12"/>
            <color indexed="81"/>
            <rFont val="Arial"/>
            <family val="2"/>
          </rPr>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r>
        <r>
          <rPr>
            <sz val="12"/>
            <color indexed="81"/>
            <rFont val="Arial"/>
            <family val="2"/>
          </rPr>
          <t xml:space="preserve">
</t>
        </r>
      </text>
    </comment>
    <comment ref="B107" authorId="2" shapeId="0">
      <text>
        <r>
          <rPr>
            <b/>
            <sz val="12"/>
            <color indexed="81"/>
            <rFont val="Arial"/>
            <family val="2"/>
          </rPr>
          <t>Asignaciones destinadas a la adquisición de instrumental complementario y repuestos menores no considerados en las partidas anteriores.</t>
        </r>
        <r>
          <rPr>
            <sz val="12"/>
            <color indexed="81"/>
            <rFont val="Arial"/>
            <family val="2"/>
          </rPr>
          <t xml:space="preserve">
</t>
        </r>
      </text>
    </comment>
    <comment ref="B108" authorId="2" shapeId="0">
      <text>
        <r>
          <rPr>
            <b/>
            <sz val="12"/>
            <color indexed="81"/>
            <rFont val="Arial"/>
            <family val="2"/>
          </rPr>
          <t>Asignaciones destinadas a cubrir el costo de todo tipo de servicios que se contraten con particulares o instituciones del propio sector público; así como los servicios oficiales requeridos para el desempeño de actividades vinculadas con la función pública.</t>
        </r>
        <r>
          <rPr>
            <sz val="12"/>
            <color indexed="81"/>
            <rFont val="Arial"/>
            <family val="2"/>
          </rPr>
          <t xml:space="preserve">
</t>
        </r>
      </text>
    </comment>
    <comment ref="B109" authorId="2" shapeId="0">
      <text>
        <r>
          <rPr>
            <b/>
            <sz val="12"/>
            <color indexed="81"/>
            <rFont val="Arial"/>
            <family val="2"/>
          </rPr>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r>
        <r>
          <rPr>
            <sz val="12"/>
            <color indexed="81"/>
            <rFont val="Arial"/>
            <family val="2"/>
          </rPr>
          <t xml:space="preserve">
</t>
        </r>
      </text>
    </comment>
    <comment ref="B110" authorId="2" shapeId="0">
      <text>
        <r>
          <rPr>
            <b/>
            <sz val="12"/>
            <color indexed="81"/>
            <rFont val="Arial"/>
            <family val="2"/>
          </rPr>
          <t>Asignaciones destinadas a cubrir el importe de la contratación, instalación y consumo de energía eléctrica, necesarias para el funcionamiento de las instalaciones oficiales. Incluye alumbrado público.</t>
        </r>
        <r>
          <rPr>
            <sz val="12"/>
            <color indexed="81"/>
            <rFont val="Arial"/>
            <family val="2"/>
          </rPr>
          <t xml:space="preserve">
</t>
        </r>
      </text>
    </comment>
    <comment ref="B111" authorId="2" shapeId="0">
      <text>
        <r>
          <rPr>
            <b/>
            <sz val="12"/>
            <color indexed="81"/>
            <rFont val="Arial"/>
            <family val="2"/>
          </rPr>
          <t>Asignaciones destinadas al suministro de gas al consumidor final por ductos, tanque estacionario o de cilindros.</t>
        </r>
        <r>
          <rPr>
            <sz val="12"/>
            <color indexed="81"/>
            <rFont val="Arial"/>
            <family val="2"/>
          </rPr>
          <t xml:space="preserve">
</t>
        </r>
      </text>
    </comment>
    <comment ref="B112" authorId="2" shapeId="0">
      <text>
        <r>
          <rPr>
            <b/>
            <sz val="12"/>
            <color indexed="81"/>
            <rFont val="Arial"/>
            <family val="2"/>
          </rPr>
          <t>Asignaciones destinadas a cubrir el importe del consumo de agua potable y para riego, necesarios para el funcionamiento de las instalaciones oficiales.</t>
        </r>
        <r>
          <rPr>
            <sz val="12"/>
            <color indexed="81"/>
            <rFont val="Arial"/>
            <family val="2"/>
          </rPr>
          <t xml:space="preserve">
</t>
        </r>
      </text>
    </comment>
    <comment ref="B113" authorId="2" shapeId="0">
      <text>
        <r>
          <rPr>
            <b/>
            <sz val="12"/>
            <color indexed="81"/>
            <rFont val="Arial"/>
            <family val="2"/>
          </rPr>
          <t>Asignaciones destinadas al pago de servicio telefónico convencional nacional e internacional, mediante redes alámbricas, incluido el servicio de fax, requerido en el desempeño de funciones oficiales.</t>
        </r>
        <r>
          <rPr>
            <sz val="12"/>
            <color indexed="81"/>
            <rFont val="Arial"/>
            <family val="2"/>
          </rPr>
          <t xml:space="preserve">
</t>
        </r>
      </text>
    </comment>
    <comment ref="B114" authorId="2" shapeId="0">
      <text>
        <r>
          <rPr>
            <b/>
            <sz val="12"/>
            <color indexed="81"/>
            <rFont val="Arial"/>
            <family val="2"/>
          </rPr>
          <t>Asignaciones destinadas al pago de servicios de telecomunicaciones inalámbricas o telefonía celular, requeridos para el desempeño de funciones oficiales.</t>
        </r>
        <r>
          <rPr>
            <sz val="12"/>
            <color indexed="81"/>
            <rFont val="Arial"/>
            <family val="2"/>
          </rPr>
          <t xml:space="preserve">
</t>
        </r>
      </text>
    </comment>
    <comment ref="B115" authorId="2" shapeId="0">
      <text>
        <r>
          <rPr>
            <b/>
            <sz val="12"/>
            <color indexed="81"/>
            <rFont val="Arial"/>
            <family val="2"/>
          </rPr>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r>
        <r>
          <rPr>
            <sz val="12"/>
            <color indexed="81"/>
            <rFont val="Arial"/>
            <family val="2"/>
          </rPr>
          <t xml:space="preserve">
</t>
        </r>
      </text>
    </comment>
    <comment ref="B116" authorId="2" shapeId="0">
      <text>
        <r>
          <rPr>
            <b/>
            <sz val="12"/>
            <color indexed="81"/>
            <rFont val="Arial"/>
            <family val="2"/>
          </rPr>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 de reservaciones, entre otras. Incluye microfilmación.</t>
        </r>
        <r>
          <rPr>
            <sz val="12"/>
            <color indexed="81"/>
            <rFont val="Arial"/>
            <family val="2"/>
          </rPr>
          <t xml:space="preserve">
</t>
        </r>
      </text>
    </comment>
    <comment ref="B117" authorId="2" shapeId="0">
      <text>
        <r>
          <rPr>
            <b/>
            <sz val="12"/>
            <color indexed="81"/>
            <rFont val="Arial"/>
            <family val="2"/>
          </rPr>
          <t>Asignaciones destinadas al pago del servicio postal nacional e internacional, gubernamental y privado a través de los establecimientos de mensajería y paquetería y servicio telegráfico nacional e internacional, requeridos en el desempeño de funciones oficiales.</t>
        </r>
        <r>
          <rPr>
            <sz val="12"/>
            <color indexed="81"/>
            <rFont val="Arial"/>
            <family val="2"/>
          </rPr>
          <t xml:space="preserve">
</t>
        </r>
      </text>
    </comment>
    <comment ref="B118" authorId="2" shapeId="0">
      <text>
        <r>
          <rPr>
            <b/>
            <sz val="12"/>
            <color indexed="81"/>
            <rFont val="Arial"/>
            <family val="2"/>
          </rPr>
          <t>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t>
        </r>
        <r>
          <rPr>
            <sz val="12"/>
            <color indexed="81"/>
            <rFont val="Arial"/>
            <family val="2"/>
          </rPr>
          <t xml:space="preserve">
</t>
        </r>
      </text>
    </comment>
    <comment ref="B119" authorId="2" shapeId="0">
      <text>
        <r>
          <rPr>
            <b/>
            <sz val="12"/>
            <color indexed="81"/>
            <rFont val="Arial"/>
            <family val="2"/>
          </rPr>
          <t>Asignaciones destinadas a cubrir erogaciones por concepto de arrendamiento de: edificios, locales, terrenos, maquinaria y equipo, vehículos, intangibles y otros análogos.</t>
        </r>
        <r>
          <rPr>
            <sz val="12"/>
            <color indexed="81"/>
            <rFont val="Arial"/>
            <family val="2"/>
          </rPr>
          <t xml:space="preserve">
</t>
        </r>
      </text>
    </comment>
    <comment ref="B120" authorId="2" shapeId="0">
      <text>
        <r>
          <rPr>
            <b/>
            <sz val="12"/>
            <color indexed="81"/>
            <rFont val="Arial"/>
            <family val="2"/>
          </rPr>
          <t>Asignaciones destinadas a cubrir el alquiler de terrenos.</t>
        </r>
      </text>
    </comment>
    <comment ref="B121" authorId="2" shapeId="0">
      <text>
        <r>
          <rPr>
            <b/>
            <sz val="12"/>
            <color indexed="81"/>
            <rFont val="Arial"/>
            <family val="2"/>
          </rPr>
          <t>Asignaciones destinadas a cubrir el alquiler de toda clase de edificios e instalaciones como: viviendas y edificaciones no residenciales, salones para convenciones, oficinas y locales comerciales, teatros, estudios, auditorios, bodegas, entre otros.</t>
        </r>
        <r>
          <rPr>
            <sz val="12"/>
            <color indexed="81"/>
            <rFont val="Arial"/>
            <family val="2"/>
          </rPr>
          <t xml:space="preserve">
</t>
        </r>
      </text>
    </comment>
    <comment ref="B122" authorId="2" shapeId="0">
      <text>
        <r>
          <rPr>
            <b/>
            <sz val="12"/>
            <color indexed="81"/>
            <rFont val="Arial"/>
            <family val="2"/>
          </rPr>
          <t>Asignaciones destinadas a cubrir el alquiler de toda clase de mobiliario requerido en el cumplimiento de las funciones oficiales. Incluye bienes y equipos de tecnologías de la información, tales como: equipo de cómputo, impresoras y fotocopiadoras, entre otras.</t>
        </r>
        <r>
          <rPr>
            <sz val="12"/>
            <color indexed="81"/>
            <rFont val="Arial"/>
            <family val="2"/>
          </rPr>
          <t xml:space="preserve">
</t>
        </r>
      </text>
    </comment>
    <comment ref="B123" authorId="2" shapeId="0">
      <text>
        <r>
          <rPr>
            <b/>
            <sz val="12"/>
            <color indexed="81"/>
            <rFont val="Arial"/>
            <family val="2"/>
          </rPr>
          <t>Asignaciones destinadas a cubrir el alquiler de toda clase de equipo e instrumental médico y de laboratorio.</t>
        </r>
        <r>
          <rPr>
            <sz val="12"/>
            <color indexed="81"/>
            <rFont val="Arial"/>
            <family val="2"/>
          </rPr>
          <t xml:space="preserve">
</t>
        </r>
      </text>
    </comment>
    <comment ref="B124" authorId="2" shapeId="0">
      <text>
        <r>
          <rPr>
            <b/>
            <sz val="12"/>
            <color indexed="81"/>
            <rFont val="Arial"/>
            <family val="2"/>
          </rPr>
          <t>Asignaciones destinadas a cubrir el alquiler de toda clase de equipo de transporte, ya sea terrestre, aeroespacial, marítimo, lacustre y fluvial.</t>
        </r>
        <r>
          <rPr>
            <sz val="12"/>
            <color indexed="81"/>
            <rFont val="Arial"/>
            <family val="2"/>
          </rPr>
          <t xml:space="preserve">
</t>
        </r>
      </text>
    </comment>
    <comment ref="B125" authorId="2" shapeId="0">
      <text>
        <r>
          <rPr>
            <b/>
            <sz val="12"/>
            <color indexed="81"/>
            <rFont val="Arial"/>
            <family val="2"/>
          </rPr>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r>
        <r>
          <rPr>
            <sz val="12"/>
            <color indexed="81"/>
            <rFont val="Arial"/>
            <family val="2"/>
          </rPr>
          <t xml:space="preserve">
</t>
        </r>
      </text>
    </comment>
    <comment ref="B126" authorId="2" shapeId="0">
      <text>
        <r>
          <rPr>
            <b/>
            <sz val="12"/>
            <color indexed="81"/>
            <rFont val="Arial"/>
            <family val="2"/>
          </rPr>
          <t>Asignaciones destinadas a cubrir el importe que corresponda por el uso de patentes y marcas, representaciones comerciales e industriales, regalías por derechos de autor, membresías, así como licencias de uso de programas de cómputo y su actualización.</t>
        </r>
        <r>
          <rPr>
            <sz val="12"/>
            <color indexed="81"/>
            <rFont val="Arial"/>
            <family val="2"/>
          </rPr>
          <t xml:space="preserve">
</t>
        </r>
      </text>
    </comment>
    <comment ref="B127" authorId="2" shapeId="0">
      <text>
        <r>
          <rPr>
            <b/>
            <sz val="12"/>
            <color indexed="81"/>
            <rFont val="Arial"/>
            <family val="2"/>
          </rPr>
          <t>Asignaciones destinadas a cubrir el importe que corresponda por los derechos sobre bienes en régimen de arrendamiento financiero.</t>
        </r>
        <r>
          <rPr>
            <sz val="12"/>
            <color indexed="81"/>
            <rFont val="Arial"/>
            <family val="2"/>
          </rPr>
          <t xml:space="preserve">
</t>
        </r>
      </text>
    </comment>
    <comment ref="B128" authorId="2" shapeId="0">
      <text>
        <r>
          <rPr>
            <b/>
            <sz val="12"/>
            <color indexed="81"/>
            <rFont val="Arial"/>
            <family val="2"/>
          </rPr>
          <t>Asignaciones destinadas a cubrir el alquiler de toda clase de elementos no contemplados en las partidas anteriores, sustancias y productos químicos, silla, mesas, utensilios de cocina, mantelería, lonas, carpas y similares para ocasiones especiales. Instrumentos musicales. Equipo médico como muletas y tanques de oxígeno. Equipo y vehículos recreativos y deportivos requeridos en el cumplimiento de las funciones oficiales.</t>
        </r>
        <r>
          <rPr>
            <sz val="12"/>
            <color indexed="81"/>
            <rFont val="Arial"/>
            <family val="2"/>
          </rPr>
          <t xml:space="preserve">
</t>
        </r>
      </text>
    </comment>
    <comment ref="B129" authorId="2" shapeId="0">
      <text>
        <r>
          <rPr>
            <b/>
            <sz val="12"/>
            <color indexed="81"/>
            <rFont val="Arial"/>
            <family val="2"/>
          </rPr>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r>
        <r>
          <rPr>
            <sz val="12"/>
            <color indexed="81"/>
            <rFont val="Arial"/>
            <family val="2"/>
          </rPr>
          <t xml:space="preserve">
</t>
        </r>
      </text>
    </comment>
    <comment ref="B130" authorId="2" shapeId="0">
      <text>
        <r>
          <rPr>
            <b/>
            <sz val="12"/>
            <color indexed="81"/>
            <rFont val="Arial"/>
            <family val="2"/>
          </rPr>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r>
        <r>
          <rPr>
            <sz val="12"/>
            <color indexed="81"/>
            <rFont val="Arial"/>
            <family val="2"/>
          </rPr>
          <t xml:space="preserve">
</t>
        </r>
      </text>
    </comment>
    <comment ref="B131" authorId="2" shapeId="0">
      <text>
        <r>
          <rPr>
            <b/>
            <sz val="12"/>
            <color indexed="81"/>
            <rFont val="Arial"/>
            <family val="2"/>
          </rPr>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r>
        <r>
          <rPr>
            <sz val="12"/>
            <color indexed="81"/>
            <rFont val="Arial"/>
            <family val="2"/>
          </rPr>
          <t xml:space="preserve">
</t>
        </r>
      </text>
    </comment>
    <comment ref="B132" authorId="2" shapeId="0">
      <text>
        <r>
          <rPr>
            <b/>
            <sz val="12"/>
            <color indexed="81"/>
            <rFont val="Arial"/>
            <family val="2"/>
          </rPr>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r>
        <r>
          <rPr>
            <sz val="12"/>
            <color indexed="81"/>
            <rFont val="Arial"/>
            <family val="2"/>
          </rPr>
          <t xml:space="preserve">
</t>
        </r>
      </text>
    </comment>
    <comment ref="B133" authorId="2" shapeId="0">
      <text>
        <r>
          <rPr>
            <b/>
            <sz val="12"/>
            <color indexed="81"/>
            <rFont val="Arial"/>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cumplimientos de los programas anuales de capacitación que establezcan los entes públicos. Excluye las erogaciones por capacitación correspondientes a las prestaciones comprendidas en el capítulo 1000 Servicios Personales.</t>
        </r>
        <r>
          <rPr>
            <sz val="12"/>
            <color indexed="81"/>
            <rFont val="Arial"/>
            <family val="2"/>
          </rPr>
          <t xml:space="preserve">
</t>
        </r>
      </text>
    </comment>
    <comment ref="B134" authorId="2" shapeId="0">
      <text>
        <r>
          <rPr>
            <b/>
            <sz val="12"/>
            <color indexed="81"/>
            <rFont val="Arial"/>
            <family val="2"/>
          </rPr>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r>
        <r>
          <rPr>
            <sz val="12"/>
            <color indexed="81"/>
            <rFont val="Arial"/>
            <family val="2"/>
          </rPr>
          <t xml:space="preserve">
</t>
        </r>
      </text>
    </comment>
    <comment ref="B135" authorId="2" shapeId="0">
      <text>
        <r>
          <rPr>
            <b/>
            <sz val="12"/>
            <color indexed="81"/>
            <rFont val="Arial"/>
            <family val="2"/>
          </rPr>
          <t>Asignaciones destinadas a cubrir el costo de la contratación de servicios de fotocopiado y preparación de documentos; digitalización de documentos oficiales,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r>
          <rPr>
            <sz val="12"/>
            <color indexed="81"/>
            <rFont val="Arial"/>
            <family val="2"/>
          </rPr>
          <t xml:space="preserve">
</t>
        </r>
      </text>
    </comment>
    <comment ref="B136" authorId="2" shapeId="0">
      <text>
        <r>
          <rPr>
            <b/>
            <sz val="12"/>
            <color indexed="81"/>
            <rFont val="Arial"/>
            <family val="2"/>
          </rPr>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r>
        <r>
          <rPr>
            <sz val="12"/>
            <color indexed="81"/>
            <rFont val="Arial"/>
            <family val="2"/>
          </rPr>
          <t xml:space="preserve">
</t>
        </r>
      </text>
    </comment>
    <comment ref="B137" authorId="2" shapeId="0">
      <text>
        <r>
          <rPr>
            <b/>
            <sz val="12"/>
            <color indexed="81"/>
            <rFont val="Arial"/>
            <family val="2"/>
          </rPr>
          <t>Asignaciones destinadas a cubrir las erogaciones por servicios de monitoreo de personas, objetos o procesos tanto de inmuebles de los entes públicos como de lugares de dominio público prestados por instituciones de seguridad.</t>
        </r>
        <r>
          <rPr>
            <sz val="12"/>
            <color indexed="81"/>
            <rFont val="Arial"/>
            <family val="2"/>
          </rPr>
          <t xml:space="preserve">
</t>
        </r>
      </text>
    </comment>
    <comment ref="B138" authorId="2" shapeId="0">
      <text>
        <r>
          <rPr>
            <b/>
            <sz val="12"/>
            <color indexed="81"/>
            <rFont val="Arial"/>
            <family val="2"/>
          </rPr>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r>
        <r>
          <rPr>
            <sz val="12"/>
            <color indexed="81"/>
            <rFont val="Arial"/>
            <family val="2"/>
          </rPr>
          <t xml:space="preserve">
</t>
        </r>
      </text>
    </comment>
    <comment ref="B139" authorId="2" shapeId="0">
      <text>
        <r>
          <rPr>
            <b/>
            <sz val="12"/>
            <color indexed="81"/>
            <rFont val="Arial"/>
            <family val="2"/>
          </rPr>
          <t>Asignaciones destinadas a cubrir el costo de servicios tales como: fletes y maniobras; almacenaje, embalaje y envase; así como servicios bancarios y financieros; seguros patrimoniales; comisiones por ventas.</t>
        </r>
        <r>
          <rPr>
            <sz val="12"/>
            <color indexed="81"/>
            <rFont val="Arial"/>
            <family val="2"/>
          </rPr>
          <t xml:space="preserve">
</t>
        </r>
      </text>
    </comment>
    <comment ref="B140" authorId="2" shapeId="0">
      <text>
        <r>
          <rPr>
            <b/>
            <sz val="12"/>
            <color indexed="81"/>
            <rFont val="Arial"/>
            <family val="2"/>
          </rPr>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r>
        <r>
          <rPr>
            <sz val="12"/>
            <color indexed="81"/>
            <rFont val="Arial"/>
            <family val="2"/>
          </rPr>
          <t xml:space="preserve">
</t>
        </r>
      </text>
    </comment>
    <comment ref="B141" authorId="2" shapeId="0">
      <text>
        <r>
          <rPr>
            <b/>
            <sz val="12"/>
            <color indexed="81"/>
            <rFont val="Arial"/>
            <family val="2"/>
          </rPr>
          <t>Asignaciones destinadas a cubrir los gastos por servicios de cobranza, investigación crediticia y recopilación de información sobre solvencia financiera de personas o negocios.</t>
        </r>
        <r>
          <rPr>
            <sz val="12"/>
            <color indexed="81"/>
            <rFont val="Arial"/>
            <family val="2"/>
          </rPr>
          <t xml:space="preserve">
</t>
        </r>
      </text>
    </comment>
    <comment ref="B142" authorId="2" shapeId="0">
      <text>
        <r>
          <rPr>
            <b/>
            <sz val="12"/>
            <color indexed="81"/>
            <rFont val="Arial"/>
            <family val="2"/>
          </rPr>
          <t>signaciones destinadas a cubrir el pago de servicios financieros por guarda, custodia, traslado de valores y otros gastos inherentes a la recaudación.</t>
        </r>
        <r>
          <rPr>
            <sz val="12"/>
            <color indexed="81"/>
            <rFont val="Arial"/>
            <family val="2"/>
          </rPr>
          <t xml:space="preserve">
</t>
        </r>
      </text>
    </comment>
    <comment ref="B143" authorId="2" shapeId="0">
      <text>
        <r>
          <rPr>
            <b/>
            <sz val="12"/>
            <color indexed="81"/>
            <rFont val="Arial"/>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r>
          <rPr>
            <sz val="12"/>
            <color indexed="81"/>
            <rFont val="Arial"/>
            <family val="2"/>
          </rPr>
          <t xml:space="preserve">
</t>
        </r>
      </text>
    </comment>
    <comment ref="B144" authorId="2" shapeId="0">
      <text>
        <r>
          <rPr>
            <b/>
            <sz val="12"/>
            <color indexed="81"/>
            <rFont val="Arial"/>
            <family val="2"/>
          </rPr>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r>
        <r>
          <rPr>
            <sz val="12"/>
            <color indexed="81"/>
            <rFont val="Arial"/>
            <family val="2"/>
          </rPr>
          <t xml:space="preserve">
</t>
        </r>
      </text>
    </comment>
    <comment ref="B145" authorId="2" shapeId="0">
      <text>
        <r>
          <rPr>
            <b/>
            <sz val="12"/>
            <color indexed="81"/>
            <rFont val="Arial"/>
            <family val="2"/>
          </rPr>
          <t>Asignaciones destinadas a cubrir el costo de los servicios de almacenamiento, embalaje, desembalaje, envase y desenvase de toda clase de objetos, artículos, materiales, mobiliario, entre otros.</t>
        </r>
        <r>
          <rPr>
            <sz val="12"/>
            <color indexed="81"/>
            <rFont val="Arial"/>
            <family val="2"/>
          </rPr>
          <t xml:space="preserve">
</t>
        </r>
      </text>
    </comment>
    <comment ref="B146" authorId="2" shapeId="0">
      <text>
        <r>
          <rPr>
            <b/>
            <sz val="12"/>
            <color indexed="81"/>
            <rFont val="Arial"/>
            <family val="2"/>
          </rPr>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r>
        <r>
          <rPr>
            <sz val="12"/>
            <color indexed="81"/>
            <rFont val="Arial"/>
            <family val="2"/>
          </rPr>
          <t xml:space="preserve">
</t>
        </r>
      </text>
    </comment>
    <comment ref="B147" authorId="2" shapeId="0">
      <text>
        <r>
          <rPr>
            <b/>
            <sz val="12"/>
            <color indexed="81"/>
            <rFont val="Arial"/>
            <family val="2"/>
          </rPr>
          <t>Asignaciones destinadas a cubrir el pago de comisiones a personas físicas, ya sean: profesionistas, técnico, expertos o peritos, así como a las personas morales, con las cuáles se tenga celebrado contrato respectivo, por los servicios de venta prestados a los entes públicos.</t>
        </r>
        <r>
          <rPr>
            <sz val="12"/>
            <color indexed="81"/>
            <rFont val="Arial"/>
            <family val="2"/>
          </rPr>
          <t xml:space="preserve">
</t>
        </r>
      </text>
    </comment>
    <comment ref="B148" authorId="2" shapeId="0">
      <text>
        <r>
          <rPr>
            <b/>
            <sz val="12"/>
            <color indexed="81"/>
            <rFont val="Arial"/>
            <family val="2"/>
          </rPr>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r>
        <r>
          <rPr>
            <sz val="12"/>
            <color indexed="81"/>
            <rFont val="Arial"/>
            <family val="2"/>
          </rPr>
          <t xml:space="preserve">
</t>
        </r>
      </text>
    </comment>
    <comment ref="B149" authorId="2" shapeId="0">
      <text>
        <r>
          <rPr>
            <b/>
            <sz val="12"/>
            <color indexed="81"/>
            <rFont val="Arial"/>
            <family val="2"/>
          </rPr>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r>
        <r>
          <rPr>
            <sz val="12"/>
            <color indexed="81"/>
            <rFont val="Arial"/>
            <family val="2"/>
          </rPr>
          <t xml:space="preserve">
</t>
        </r>
      </text>
    </comment>
    <comment ref="B150" authorId="2" shapeId="0">
      <text>
        <r>
          <rPr>
            <b/>
            <sz val="12"/>
            <color indexed="81"/>
            <rFont val="Arial"/>
            <family val="2"/>
          </rPr>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t>
        </r>
        <r>
          <rPr>
            <sz val="12"/>
            <color indexed="81"/>
            <rFont val="Arial"/>
            <family val="2"/>
          </rPr>
          <t xml:space="preserve">
</t>
        </r>
      </text>
    </comment>
    <comment ref="B151" authorId="2" shapeId="0">
      <text>
        <r>
          <rPr>
            <b/>
            <sz val="12"/>
            <color indexed="81"/>
            <rFont val="Arial"/>
            <family val="2"/>
          </rPr>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r>
      </text>
    </comment>
    <comment ref="B152" authorId="2" shapeId="0">
      <text>
        <r>
          <rPr>
            <b/>
            <sz val="12"/>
            <color indexed="81"/>
            <rFont val="Arial"/>
            <family val="2"/>
          </rPr>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r>
        <r>
          <rPr>
            <sz val="12"/>
            <color indexed="81"/>
            <rFont val="Arial"/>
            <family val="2"/>
          </rPr>
          <t xml:space="preserve">
</t>
        </r>
      </text>
    </comment>
    <comment ref="B153" authorId="2" shapeId="0">
      <text>
        <r>
          <rPr>
            <b/>
            <sz val="12"/>
            <color indexed="81"/>
            <rFont val="Arial"/>
            <family val="2"/>
          </rPr>
          <t>Asignaciones destinadas a cubrir los gastos por servicios de instalación, reparación y mantenimiento de equipo e instrumental médico y de laboratorio.</t>
        </r>
        <r>
          <rPr>
            <sz val="12"/>
            <color indexed="81"/>
            <rFont val="Arial"/>
            <family val="2"/>
          </rPr>
          <t xml:space="preserve">
</t>
        </r>
      </text>
    </comment>
    <comment ref="B154" authorId="2" shapeId="0">
      <text>
        <r>
          <rPr>
            <b/>
            <sz val="12"/>
            <color indexed="81"/>
            <rFont val="Arial"/>
            <family val="2"/>
          </rPr>
          <t>Asignaciones destinadas a cubrir los gastos por servicios de reparación y mantenimiento del equipo de transporte terrestre, aeroespacial, marítimo, lacustre y fluvial e instalación de equipos en los mismos, propiedad o al servicio de los entes públicos.</t>
        </r>
        <r>
          <rPr>
            <sz val="12"/>
            <color indexed="81"/>
            <rFont val="Arial"/>
            <family val="2"/>
          </rPr>
          <t xml:space="preserve">
</t>
        </r>
      </text>
    </comment>
    <comment ref="B155" authorId="2" shapeId="0">
      <text>
        <r>
          <rPr>
            <b/>
            <sz val="12"/>
            <color indexed="81"/>
            <rFont val="Arial"/>
            <family val="2"/>
          </rPr>
          <t>Asignaciones destinadas a cubrir los gastos por servicios de reparación y mantenimiento del equipo de defensa y seguridad.</t>
        </r>
        <r>
          <rPr>
            <sz val="12"/>
            <color indexed="81"/>
            <rFont val="Arial"/>
            <family val="2"/>
          </rPr>
          <t xml:space="preserve">
</t>
        </r>
      </text>
    </comment>
    <comment ref="B156" authorId="2" shapeId="0">
      <text>
        <r>
          <rPr>
            <b/>
            <sz val="12"/>
            <color indexed="81"/>
            <rFont val="Arial"/>
            <family val="2"/>
          </rPr>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r>
      </text>
    </comment>
    <comment ref="B157" authorId="2" shapeId="0">
      <text>
        <r>
          <rPr>
            <b/>
            <sz val="12"/>
            <color indexed="81"/>
            <rFont val="Arial"/>
            <family val="2"/>
          </rPr>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r>
        <r>
          <rPr>
            <sz val="12"/>
            <color indexed="81"/>
            <rFont val="Arial"/>
            <family val="2"/>
          </rPr>
          <t xml:space="preserve">
</t>
        </r>
      </text>
    </comment>
    <comment ref="B158" authorId="2" shapeId="0">
      <text>
        <r>
          <rPr>
            <b/>
            <sz val="12"/>
            <color indexed="81"/>
            <rFont val="Arial"/>
            <family val="2"/>
          </rPr>
          <t>Asignaciones destinadas a cubrir los gastos por control y exterminación de plagas, instalación y mantenimiento de áreas verdes como la plantación, fertilización y poda de árboles, plantas y hierbas.</t>
        </r>
        <r>
          <rPr>
            <sz val="12"/>
            <color indexed="81"/>
            <rFont val="Arial"/>
            <family val="2"/>
          </rPr>
          <t xml:space="preserve">
</t>
        </r>
      </text>
    </comment>
    <comment ref="B159" authorId="2" shapeId="0">
      <text>
        <r>
          <rPr>
            <b/>
            <sz val="12"/>
            <color indexed="81"/>
            <rFont val="Arial"/>
            <family val="2"/>
          </rPr>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r>
        <r>
          <rPr>
            <sz val="12"/>
            <color indexed="81"/>
            <rFont val="Arial"/>
            <family val="2"/>
          </rPr>
          <t xml:space="preserve">
</t>
        </r>
      </text>
    </comment>
    <comment ref="B160" authorId="2" shapeId="0">
      <text>
        <r>
          <rPr>
            <b/>
            <sz val="12"/>
            <color indexed="81"/>
            <rFont val="Arial"/>
            <family val="2"/>
          </rPr>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r>
        <r>
          <rPr>
            <sz val="12"/>
            <color indexed="81"/>
            <rFont val="Arial"/>
            <family val="2"/>
          </rPr>
          <t xml:space="preserve">
</t>
        </r>
      </text>
    </comment>
    <comment ref="B161" authorId="2" shapeId="0">
      <text>
        <r>
          <rPr>
            <b/>
            <sz val="12"/>
            <color indexed="81"/>
            <rFont val="Arial"/>
            <family val="2"/>
          </rPr>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r>
        <r>
          <rPr>
            <sz val="12"/>
            <color indexed="81"/>
            <rFont val="Arial"/>
            <family val="2"/>
          </rPr>
          <t xml:space="preserve">
</t>
        </r>
      </text>
    </comment>
    <comment ref="B162" authorId="2" shapeId="0">
      <text>
        <r>
          <rPr>
            <b/>
            <sz val="12"/>
            <color indexed="81"/>
            <rFont val="Arial"/>
            <family val="2"/>
          </rPr>
          <t>Asignaciones destinadas a cubrir los gastos por diseño y conceptualización de campañas de comunicación, preproducción, producción y copiado.</t>
        </r>
        <r>
          <rPr>
            <sz val="12"/>
            <color indexed="81"/>
            <rFont val="Arial"/>
            <family val="2"/>
          </rPr>
          <t xml:space="preserve">
</t>
        </r>
      </text>
    </comment>
    <comment ref="B163" authorId="2" shapeId="0">
      <text>
        <r>
          <rPr>
            <b/>
            <sz val="12"/>
            <color indexed="81"/>
            <rFont val="Arial"/>
            <family val="2"/>
          </rPr>
          <t>Asignaciones destinadas a cubrir gastos por concepto de revelado o impresión de fotografía.</t>
        </r>
        <r>
          <rPr>
            <sz val="12"/>
            <color indexed="81"/>
            <rFont val="Arial"/>
            <family val="2"/>
          </rPr>
          <t xml:space="preserve">
</t>
        </r>
      </text>
    </comment>
    <comment ref="B164" authorId="2" shapeId="0">
      <text>
        <r>
          <rPr>
            <b/>
            <sz val="12"/>
            <color indexed="81"/>
            <rFont val="Arial"/>
            <family val="2"/>
          </rPr>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r>
        <r>
          <rPr>
            <sz val="12"/>
            <color indexed="81"/>
            <rFont val="Arial"/>
            <family val="2"/>
          </rPr>
          <t xml:space="preserve">
</t>
        </r>
      </text>
    </comment>
    <comment ref="B165" authorId="2" shapeId="0">
      <text>
        <r>
          <rPr>
            <b/>
            <sz val="12"/>
            <color indexed="81"/>
            <rFont val="Arial"/>
            <family val="2"/>
          </rPr>
          <t>Asignaciones destinadas a cubrir el gasto por creación, difusión y transmisión de contenido de interés general o específico a través de internet exclusivamente.</t>
        </r>
        <r>
          <rPr>
            <sz val="12"/>
            <color indexed="81"/>
            <rFont val="Arial"/>
            <family val="2"/>
          </rPr>
          <t xml:space="preserve">
</t>
        </r>
      </text>
    </comment>
    <comment ref="B166" authorId="2" shapeId="0">
      <text>
        <r>
          <rPr>
            <b/>
            <sz val="12"/>
            <color indexed="81"/>
            <rFont val="Arial"/>
            <family val="2"/>
          </rPr>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r>
        <r>
          <rPr>
            <sz val="12"/>
            <color indexed="81"/>
            <rFont val="Arial"/>
            <family val="2"/>
          </rPr>
          <t xml:space="preserve">
</t>
        </r>
      </text>
    </comment>
    <comment ref="B167" authorId="2" shapeId="0">
      <text>
        <r>
          <rPr>
            <b/>
            <sz val="12"/>
            <color indexed="81"/>
            <rFont val="Arial"/>
            <family val="2"/>
          </rPr>
          <t>Asignaciones destinadas a cubrir los servicios de traslado, instalación y viáticos del personal, cuando por el desempeño de sus labores propias o comisiones de trabajo, requieran trasladarse a lugares distintos al de su adscripción.</t>
        </r>
        <r>
          <rPr>
            <sz val="12"/>
            <color indexed="81"/>
            <rFont val="Arial"/>
            <family val="2"/>
          </rPr>
          <t xml:space="preserve">
</t>
        </r>
      </text>
    </comment>
    <comment ref="B168" authorId="2" shapeId="0">
      <text>
        <r>
          <rPr>
            <b/>
            <sz val="12"/>
            <color indexed="81"/>
            <rFont val="Arial"/>
            <family val="2"/>
          </rPr>
          <t>Asignaciones destinadas a cubrir  los gastos por concepto de traslado de persona por vía aérea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69" authorId="2" shapeId="0">
      <text>
        <r>
          <rPr>
            <b/>
            <sz val="12"/>
            <color indexed="81"/>
            <rFont val="Arial"/>
            <family val="2"/>
          </rPr>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r>
        <r>
          <rPr>
            <sz val="12"/>
            <color indexed="81"/>
            <rFont val="Arial"/>
            <family val="2"/>
          </rPr>
          <t xml:space="preserve">
</t>
        </r>
      </text>
    </comment>
    <comment ref="B170" authorId="2" shapeId="0">
      <text>
        <r>
          <rPr>
            <b/>
            <sz val="12"/>
            <color indexed="81"/>
            <rFont val="Arial"/>
            <family val="2"/>
          </rPr>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71" authorId="2" shapeId="0">
      <text>
        <r>
          <rPr>
            <b/>
            <sz val="12"/>
            <color indexed="81"/>
            <rFont val="Arial"/>
            <family val="2"/>
          </rPr>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r>
        <r>
          <rPr>
            <sz val="12"/>
            <color indexed="81"/>
            <rFont val="Arial"/>
            <family val="2"/>
          </rPr>
          <t xml:space="preserve">
</t>
        </r>
      </text>
    </comment>
    <comment ref="B172" authorId="2" shapeId="0">
      <text>
        <r>
          <rPr>
            <b/>
            <sz val="12"/>
            <color indexed="81"/>
            <rFont val="Arial"/>
            <family val="2"/>
          </rPr>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3" authorId="2" shapeId="0">
      <text>
        <r>
          <rPr>
            <b/>
            <sz val="12"/>
            <color indexed="81"/>
            <rFont val="Arial"/>
            <family val="2"/>
          </rPr>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4" authorId="2" shapeId="0">
      <text>
        <r>
          <rPr>
            <b/>
            <sz val="12"/>
            <color indexed="81"/>
            <rFont val="Arial"/>
            <family val="2"/>
          </rPr>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r>
        <r>
          <rPr>
            <sz val="12"/>
            <color indexed="81"/>
            <rFont val="Arial"/>
            <family val="2"/>
          </rPr>
          <t xml:space="preserve">
</t>
        </r>
      </text>
    </comment>
    <comment ref="B175" authorId="2" shapeId="0">
      <text>
        <r>
          <rPr>
            <b/>
            <sz val="12"/>
            <color indexed="81"/>
            <rFont val="Arial"/>
            <family val="2"/>
          </rPr>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r>
        <r>
          <rPr>
            <sz val="12"/>
            <color indexed="81"/>
            <rFont val="Arial"/>
            <family val="2"/>
          </rPr>
          <t xml:space="preserve">
</t>
        </r>
      </text>
    </comment>
    <comment ref="B176" authorId="2" shapeId="0">
      <text>
        <r>
          <rPr>
            <b/>
            <sz val="12"/>
            <color indexed="81"/>
            <rFont val="Arial"/>
            <family val="2"/>
          </rPr>
          <t>Asignaciones destinadas a cubrir el pago de servicios básicos distintos de los señalados en las partidas de este concepto, tales como pensiones de estacionamiento, entre otros, requeridos en el desempeño de funciones oficiales.</t>
        </r>
        <r>
          <rPr>
            <sz val="12"/>
            <color indexed="81"/>
            <rFont val="Arial"/>
            <family val="2"/>
          </rPr>
          <t xml:space="preserve">
</t>
        </r>
      </text>
    </comment>
    <comment ref="B177" authorId="2" shapeId="0">
      <text>
        <r>
          <rPr>
            <b/>
            <sz val="12"/>
            <color indexed="81"/>
            <rFont val="Arial"/>
            <family val="2"/>
          </rPr>
          <t>Asignaciones destinadas a cubrir los servicios relacionados con la celebración de actos y ceremonias oficiales realizadas por los entes públicos; así como los gastos de representación y los necesarios para las oficinas establecidas en el exterior.</t>
        </r>
        <r>
          <rPr>
            <sz val="12"/>
            <color indexed="81"/>
            <rFont val="Arial"/>
            <family val="2"/>
          </rPr>
          <t xml:space="preserve">
</t>
        </r>
      </text>
    </comment>
    <comment ref="B178" authorId="2" shapeId="0">
      <text>
        <r>
          <rPr>
            <b/>
            <sz val="12"/>
            <color indexed="81"/>
            <rFont val="Arial"/>
            <family val="2"/>
          </rPr>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r>
        <r>
          <rPr>
            <sz val="12"/>
            <color indexed="81"/>
            <rFont val="Arial"/>
            <family val="2"/>
          </rPr>
          <t xml:space="preserve">
</t>
        </r>
      </text>
    </comment>
    <comment ref="B179" authorId="2" shapeId="0">
      <text>
        <r>
          <rPr>
            <b/>
            <sz val="12"/>
            <color indexed="81"/>
            <rFont val="Arial"/>
            <family val="2"/>
          </rPr>
          <t>Asignaciones destinadas a cubrir los servicios integrales que se contraten con motivo de la celebración de actos conmemorativos, de orden social y cultural; siempre y cuando que por tratarse de servicios integrales no pueden desagregarse en otras partidas de los capítulos 2000 Materiales y Suministros y 3000 Servicios Generales. Incluye la realización de ceremonias patrióticas y oficiales, desfiles, la adquisición de ofrendas florales y luctuosas, conciertos, entre otros.</t>
        </r>
        <r>
          <rPr>
            <sz val="12"/>
            <color indexed="81"/>
            <rFont val="Arial"/>
            <family val="2"/>
          </rPr>
          <t xml:space="preserve">
</t>
        </r>
      </text>
    </comment>
    <comment ref="B180" authorId="2" shapeId="0">
      <text>
        <r>
          <rPr>
            <b/>
            <sz val="12"/>
            <color indexed="81"/>
            <rFont val="Arial"/>
            <family val="2"/>
          </rPr>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r>
        <r>
          <rPr>
            <sz val="12"/>
            <color indexed="81"/>
            <rFont val="Arial"/>
            <family val="2"/>
          </rPr>
          <t xml:space="preserve">
</t>
        </r>
      </text>
    </comment>
    <comment ref="B181" authorId="2" shapeId="0">
      <text>
        <r>
          <rPr>
            <b/>
            <sz val="12"/>
            <color indexed="81"/>
            <rFont val="Arial"/>
            <family val="2"/>
          </rPr>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r>
        <r>
          <rPr>
            <sz val="12"/>
            <color indexed="81"/>
            <rFont val="Arial"/>
            <family val="2"/>
          </rPr>
          <t xml:space="preserve">
</t>
        </r>
      </text>
    </comment>
    <comment ref="B182" authorId="2" shapeId="0">
      <text>
        <r>
          <rPr>
            <b/>
            <sz val="12"/>
            <color indexed="81"/>
            <rFont val="Arial"/>
            <family val="2"/>
          </rPr>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r>
        <r>
          <rPr>
            <sz val="12"/>
            <color indexed="81"/>
            <rFont val="Arial"/>
            <family val="2"/>
          </rPr>
          <t xml:space="preserve">
</t>
        </r>
      </text>
    </comment>
    <comment ref="B183" authorId="2" shapeId="0">
      <text>
        <r>
          <rPr>
            <b/>
            <sz val="12"/>
            <color indexed="81"/>
            <rFont val="Arial"/>
            <family val="2"/>
          </rPr>
          <t>Asignaciones destinadas a cubrir los servicios que correspondan a este capítulo, no previstos expresamente en las partidas antes descritas.</t>
        </r>
        <r>
          <rPr>
            <sz val="12"/>
            <color indexed="81"/>
            <rFont val="Arial"/>
            <family val="2"/>
          </rPr>
          <t xml:space="preserve">
</t>
        </r>
      </text>
    </comment>
    <comment ref="B184" authorId="2" shapeId="0">
      <text>
        <r>
          <rPr>
            <b/>
            <sz val="12"/>
            <color indexed="81"/>
            <rFont val="Arial"/>
            <family val="2"/>
          </rPr>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r>
        <r>
          <rPr>
            <sz val="12"/>
            <color indexed="81"/>
            <rFont val="Arial"/>
            <family val="2"/>
          </rPr>
          <t xml:space="preserve">
</t>
        </r>
      </text>
    </comment>
    <comment ref="B185" authorId="2" shapeId="0">
      <text>
        <r>
          <rPr>
            <b/>
            <sz val="12"/>
            <color indexed="81"/>
            <rFont val="Arial"/>
            <family val="2"/>
          </rPr>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r>
          <rPr>
            <sz val="12"/>
            <color indexed="81"/>
            <rFont val="Arial"/>
            <family val="2"/>
          </rPr>
          <t xml:space="preserve">
</t>
        </r>
      </text>
    </comment>
    <comment ref="B186" authorId="2" shapeId="0">
      <text>
        <r>
          <rPr>
            <b/>
            <sz val="12"/>
            <color indexed="81"/>
            <rFont val="Arial"/>
            <family val="2"/>
          </rPr>
          <t>Asignaciones destinadas a cubrir los impuestos y/o derechos que cause la adquisición de toda clase de bienes o servicios en el extranjero.</t>
        </r>
        <r>
          <rPr>
            <sz val="12"/>
            <color indexed="81"/>
            <rFont val="Arial"/>
            <family val="2"/>
          </rPr>
          <t xml:space="preserve">
</t>
        </r>
      </text>
    </comment>
    <comment ref="B187" authorId="2" shapeId="0">
      <text>
        <r>
          <rPr>
            <b/>
            <sz val="12"/>
            <color indexed="81"/>
            <rFont val="Arial"/>
            <family val="2"/>
          </rPr>
          <t>Asignaciones destinadas a cubrir el pago de obligaciones o indemnizaciones derivadas de resoluciones emitidas por autoridad competente.</t>
        </r>
        <r>
          <rPr>
            <sz val="12"/>
            <color indexed="81"/>
            <rFont val="Arial"/>
            <family val="2"/>
          </rPr>
          <t xml:space="preserve">
</t>
        </r>
      </text>
    </comment>
    <comment ref="B188" authorId="2" shapeId="0">
      <text>
        <r>
          <rPr>
            <b/>
            <sz val="12"/>
            <color indexed="81"/>
            <rFont val="Arial"/>
            <family val="2"/>
          </rPr>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r>
        <r>
          <rPr>
            <sz val="12"/>
            <color indexed="81"/>
            <rFont val="Arial"/>
            <family val="2"/>
          </rPr>
          <t xml:space="preserve">
</t>
        </r>
      </text>
    </comment>
    <comment ref="B189" authorId="2" shapeId="0">
      <text>
        <r>
          <rPr>
            <b/>
            <sz val="12"/>
            <color indexed="81"/>
            <rFont val="Arial"/>
            <family val="2"/>
          </rPr>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r>
        <r>
          <rPr>
            <sz val="12"/>
            <color indexed="81"/>
            <rFont val="Arial"/>
            <family val="2"/>
          </rPr>
          <t xml:space="preserve">
</t>
        </r>
      </text>
    </comment>
    <comment ref="B190" authorId="2" shapeId="0">
      <text>
        <r>
          <rPr>
            <b/>
            <sz val="12"/>
            <color indexed="81"/>
            <rFont val="Arial"/>
            <family val="2"/>
          </rPr>
          <t>Asignaciones destinadas por las empresas de participación estatal al pago de utilidades, en los términos de las disposiciones aplicables.</t>
        </r>
        <r>
          <rPr>
            <sz val="12"/>
            <color indexed="81"/>
            <rFont val="Arial"/>
            <family val="2"/>
          </rPr>
          <t xml:space="preserve">
</t>
        </r>
      </text>
    </comment>
    <comment ref="B191" authorId="2" shapeId="0">
      <text>
        <r>
          <rPr>
            <b/>
            <sz val="12"/>
            <color indexed="81"/>
            <rFont val="Arial"/>
            <family val="2"/>
          </rPr>
          <t>Asignaciones destinadas a cubrir los pagos del impuesto sobre nóminas y otros que se derivan de una relación laboral a cargo de los entes públicos en los términos de las leyes correspondientes.</t>
        </r>
        <r>
          <rPr>
            <sz val="12"/>
            <color indexed="81"/>
            <rFont val="Arial"/>
            <family val="2"/>
          </rPr>
          <t xml:space="preserve">
</t>
        </r>
      </text>
    </comment>
    <comment ref="B192" authorId="2" shapeId="0">
      <text>
        <r>
          <rPr>
            <b/>
            <sz val="12"/>
            <color indexed="81"/>
            <rFont val="Arial"/>
            <family val="2"/>
          </rPr>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r>
      </text>
    </comment>
    <comment ref="B193" authorId="2" shapeId="0">
      <text>
        <r>
          <rPr>
            <b/>
            <sz val="12"/>
            <color indexed="81"/>
            <rFont val="Arial"/>
            <family val="2"/>
          </rPr>
          <t xml:space="preserve">Asignaciones destinadas en forma directa o indirecta a los sectores públicos, privado y externo, organismos y empresas paraestatales y apoyos como parte de su política económica y social, de acuerdo con las estrategias y prioridades de desarrollo para el sostenimiento y desempeño de sus actividades.
</t>
        </r>
      </text>
    </comment>
    <comment ref="B194" authorId="2" shapeId="0">
      <text>
        <r>
          <rPr>
            <b/>
            <sz val="12"/>
            <color indexed="81"/>
            <rFont val="Arial"/>
            <family val="2"/>
          </rPr>
          <t>Asignaciones destinadas, en su caso, a los entes públicos contenidos en el Presupuesto de Egresos con el objeto de sufragar gastos inherentes a sus atribuciones.</t>
        </r>
        <r>
          <rPr>
            <sz val="12"/>
            <color indexed="81"/>
            <rFont val="Arial"/>
            <family val="2"/>
          </rPr>
          <t xml:space="preserve">
</t>
        </r>
      </text>
    </comment>
    <comment ref="B195" authorId="2" shapeId="0">
      <text>
        <r>
          <rPr>
            <b/>
            <sz val="12"/>
            <color indexed="81"/>
            <rFont val="Arial"/>
            <family val="2"/>
          </rPr>
          <t>Asignaciones presupuestarias destinadas al Poder Ejecutivo, con el objeto de financiar gastos inherentes a sus atribuciones.</t>
        </r>
        <r>
          <rPr>
            <sz val="12"/>
            <color indexed="81"/>
            <rFont val="Arial"/>
            <family val="2"/>
          </rPr>
          <t xml:space="preserve">
</t>
        </r>
      </text>
    </comment>
    <comment ref="B196" authorId="2" shapeId="0">
      <text>
        <r>
          <rPr>
            <b/>
            <sz val="12"/>
            <color indexed="81"/>
            <rFont val="Arial"/>
            <family val="2"/>
          </rPr>
          <t>Asignaciones presupuestarias destinadas al Poder Legislativo, con el objeto de financiar gastos inherentes a sus atribuciones.</t>
        </r>
        <r>
          <rPr>
            <sz val="12"/>
            <color indexed="81"/>
            <rFont val="Arial"/>
            <family val="2"/>
          </rPr>
          <t xml:space="preserve">
</t>
        </r>
      </text>
    </comment>
    <comment ref="B197" authorId="2" shapeId="0">
      <text>
        <r>
          <rPr>
            <b/>
            <sz val="12"/>
            <color indexed="81"/>
            <rFont val="Arial"/>
            <family val="2"/>
          </rPr>
          <t>Asignaciones presupuestarias destinadas al Poder Judicial, con el objeto de financiar gastos inherentes a sus atribuciones.</t>
        </r>
        <r>
          <rPr>
            <sz val="12"/>
            <color indexed="81"/>
            <rFont val="Arial"/>
            <family val="2"/>
          </rPr>
          <t xml:space="preserve">
</t>
        </r>
      </text>
    </comment>
    <comment ref="B198" authorId="2" shapeId="0">
      <text>
        <r>
          <rPr>
            <b/>
            <sz val="12"/>
            <color indexed="81"/>
            <rFont val="Arial"/>
            <family val="2"/>
          </rPr>
          <t>Asignaciones presupuestarias destinadas a Órganos Autónomos, con el objeto de financiar gastos inherentes a sus atribuciones.</t>
        </r>
        <r>
          <rPr>
            <sz val="12"/>
            <color indexed="81"/>
            <rFont val="Arial"/>
            <family val="2"/>
          </rPr>
          <t xml:space="preserve">
</t>
        </r>
      </text>
    </comment>
    <comment ref="B199" authorId="2" shapeId="0">
      <text>
        <r>
          <rPr>
            <b/>
            <sz val="12"/>
            <color indexed="81"/>
            <rFont val="Arial"/>
            <family val="2"/>
          </rPr>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0" authorId="2" shapeId="0">
      <text>
        <r>
          <rPr>
            <b/>
            <sz val="12"/>
            <color indexed="81"/>
            <rFont val="Arial"/>
            <family val="2"/>
          </rPr>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1" authorId="2" shapeId="0">
      <text>
        <r>
          <rPr>
            <b/>
            <sz val="12"/>
            <color indexed="81"/>
            <rFont val="Arial"/>
            <family val="2"/>
          </rPr>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r>
        <r>
          <rPr>
            <sz val="12"/>
            <color indexed="81"/>
            <rFont val="Arial"/>
            <family val="2"/>
          </rPr>
          <t xml:space="preserve">
</t>
        </r>
      </text>
    </comment>
    <comment ref="B202" authorId="2" shapeId="0">
      <text>
        <r>
          <rPr>
            <b/>
            <sz val="12"/>
            <color indexed="81"/>
            <rFont val="Arial"/>
            <family val="2"/>
          </rPr>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3" authorId="2" shapeId="0">
      <text>
        <r>
          <rPr>
            <b/>
            <sz val="12"/>
            <color indexed="81"/>
            <rFont val="Arial"/>
            <family val="2"/>
          </rPr>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r>
        <r>
          <rPr>
            <sz val="12"/>
            <color indexed="81"/>
            <rFont val="Arial"/>
            <family val="2"/>
          </rPr>
          <t xml:space="preserve">
</t>
        </r>
      </text>
    </comment>
    <comment ref="B204" authorId="2" shapeId="0">
      <text>
        <r>
          <rPr>
            <b/>
            <sz val="12"/>
            <color indexed="81"/>
            <rFont val="Arial"/>
            <family val="2"/>
          </rPr>
          <t>Asignaciones destinadas, en su caso, a entes públicos, otorgados por otros, con el objeto de sufragar gastos inherentes a sus atribuciones.</t>
        </r>
        <r>
          <rPr>
            <sz val="12"/>
            <color indexed="81"/>
            <rFont val="Arial"/>
            <family val="2"/>
          </rPr>
          <t xml:space="preserve">
</t>
        </r>
      </text>
    </comment>
    <comment ref="B205" authorId="2" shapeId="0">
      <text>
        <r>
          <rPr>
            <b/>
            <sz val="12"/>
            <color indexed="81"/>
            <rFont val="Arial"/>
            <family val="2"/>
          </rPr>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mercados;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6" authorId="2" shapeId="0">
      <text>
        <r>
          <rPr>
            <b/>
            <sz val="12"/>
            <color indexed="81"/>
            <rFont val="Arial"/>
            <family val="2"/>
          </rPr>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7" authorId="2" shapeId="0">
      <text>
        <r>
          <rPr>
            <b/>
            <sz val="12"/>
            <color indexed="81"/>
            <rFont val="Arial"/>
            <family val="2"/>
          </rPr>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8" authorId="2" shapeId="0">
      <text>
        <r>
          <rPr>
            <b/>
            <sz val="12"/>
            <color indexed="81"/>
            <rFont val="Arial"/>
            <family val="2"/>
          </rPr>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r>
          <rPr>
            <sz val="12"/>
            <color indexed="81"/>
            <rFont val="Arial"/>
            <family val="2"/>
          </rPr>
          <t xml:space="preserve">
</t>
        </r>
      </text>
    </comment>
    <comment ref="B209" authorId="2" shapeId="0">
      <text>
        <r>
          <rPr>
            <b/>
            <sz val="12"/>
            <color indexed="81"/>
            <rFont val="Arial"/>
            <family val="2"/>
          </rPr>
          <t>Asignaciones que no suponen la contraprestación de bienes o servicios, que se otorgan a fideicomisos de entidades federativas y municipios para que ejecuten acciones que se les han encomendado.</t>
        </r>
        <r>
          <rPr>
            <sz val="12"/>
            <color indexed="81"/>
            <rFont val="Arial"/>
            <family val="2"/>
          </rPr>
          <t xml:space="preserve">
</t>
        </r>
      </text>
    </comment>
    <comment ref="B210" authorId="2" shapeId="0">
      <text>
        <r>
          <rPr>
            <b/>
            <sz val="12"/>
            <color indexed="81"/>
            <rFont val="Arial"/>
            <family val="2"/>
          </rPr>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r>
        <r>
          <rPr>
            <sz val="12"/>
            <color indexed="81"/>
            <rFont val="Arial"/>
            <family val="2"/>
          </rPr>
          <t xml:space="preserve">
</t>
        </r>
      </text>
    </comment>
    <comment ref="B211" authorId="2" shapeId="0">
      <text>
        <r>
          <rPr>
            <b/>
            <sz val="12"/>
            <color indexed="81"/>
            <rFont val="Arial"/>
            <family val="2"/>
          </rPr>
          <t>Asignaciones destinadas a promover y fomentar la producción y transformación de bienes y servicios.</t>
        </r>
        <r>
          <rPr>
            <sz val="12"/>
            <color indexed="81"/>
            <rFont val="Arial"/>
            <family val="2"/>
          </rPr>
          <t xml:space="preserve">
</t>
        </r>
      </text>
    </comment>
    <comment ref="B212" authorId="2" shapeId="0">
      <text>
        <r>
          <rPr>
            <b/>
            <sz val="12"/>
            <color indexed="81"/>
            <rFont val="Arial"/>
            <family val="2"/>
          </rPr>
          <t>Asignaciones destinadas a las empresas para promover la comercialización y distribución de los bienes y servicios básicos.</t>
        </r>
        <r>
          <rPr>
            <sz val="12"/>
            <color indexed="81"/>
            <rFont val="Arial"/>
            <family val="2"/>
          </rPr>
          <t xml:space="preserve">
</t>
        </r>
      </text>
    </comment>
    <comment ref="B213" authorId="2" shapeId="0">
      <text>
        <r>
          <rPr>
            <b/>
            <sz val="12"/>
            <color indexed="81"/>
            <rFont val="Arial"/>
            <family val="2"/>
          </rPr>
          <t>Asignaciones destinadas a las empresas para mantener y promover la inversión de los sectores social y privado en actividades económicas estratégicas.</t>
        </r>
        <r>
          <rPr>
            <sz val="12"/>
            <color indexed="81"/>
            <rFont val="Arial"/>
            <family val="2"/>
          </rPr>
          <t xml:space="preserve">
</t>
        </r>
      </text>
    </comment>
    <comment ref="B214" authorId="2" shapeId="0">
      <text>
        <r>
          <rPr>
            <b/>
            <sz val="12"/>
            <color indexed="81"/>
            <rFont val="Arial"/>
            <family val="2"/>
          </rPr>
          <t>Asignaciones destinadas a las empresas para promover la prestación de servicios públicos.</t>
        </r>
        <r>
          <rPr>
            <sz val="12"/>
            <color indexed="81"/>
            <rFont val="Arial"/>
            <family val="2"/>
          </rPr>
          <t xml:space="preserve">
</t>
        </r>
      </text>
    </comment>
    <comment ref="B215" authorId="2" shapeId="0">
      <text>
        <r>
          <rPr>
            <b/>
            <sz val="12"/>
            <color indexed="81"/>
            <rFont val="Arial"/>
            <family val="2"/>
          </rPr>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r>
        <r>
          <rPr>
            <sz val="12"/>
            <color indexed="81"/>
            <rFont val="Arial"/>
            <family val="2"/>
          </rPr>
          <t xml:space="preserve">
</t>
        </r>
      </text>
    </comment>
    <comment ref="B216" authorId="2" shapeId="0">
      <text>
        <r>
          <rPr>
            <b/>
            <sz val="12"/>
            <color indexed="81"/>
            <rFont val="Arial"/>
            <family val="2"/>
          </rPr>
          <t>Asignaciones destinadas a otorgar subsidios a través de sociedades hipotecarias, fondos y fideicomisos, para la construcción y adquisición de vivienda, preferentemente a tasas de interés social.</t>
        </r>
        <r>
          <rPr>
            <sz val="12"/>
            <color indexed="81"/>
            <rFont val="Arial"/>
            <family val="2"/>
          </rPr>
          <t xml:space="preserve">
</t>
        </r>
      </text>
    </comment>
    <comment ref="B217" authorId="2" shapeId="0">
      <text>
        <r>
          <rPr>
            <b/>
            <sz val="12"/>
            <color indexed="81"/>
            <rFont val="Arial"/>
            <family val="2"/>
          </rPr>
          <t>Asignaciones destinadas a las empresas para mantener un menor nivel en los precios de bienes y servicios de consumo básico que distribuyen los sectores económicos.</t>
        </r>
        <r>
          <rPr>
            <sz val="12"/>
            <color indexed="81"/>
            <rFont val="Arial"/>
            <family val="2"/>
          </rPr>
          <t xml:space="preserve">
</t>
        </r>
      </text>
    </comment>
    <comment ref="B218" authorId="2" shapeId="0">
      <text>
        <r>
          <rPr>
            <b/>
            <sz val="12"/>
            <color indexed="81"/>
            <rFont val="Arial"/>
            <family val="2"/>
          </rPr>
          <t>Asignaciones destinadas a favor de entidades federativas y municipios con la finalidad de apoyarlos en su fortalecimiento financiero y, en caso de desastres naturales o contingencias económicas, así como para dar cumplimiento a convenios suscritos.</t>
        </r>
        <r>
          <rPr>
            <sz val="12"/>
            <color indexed="81"/>
            <rFont val="Arial"/>
            <family val="2"/>
          </rPr>
          <t xml:space="preserve">
</t>
        </r>
      </text>
    </comment>
    <comment ref="B219" authorId="2" shapeId="0">
      <text>
        <r>
          <rPr>
            <b/>
            <sz val="12"/>
            <color indexed="81"/>
            <rFont val="Arial"/>
            <family val="2"/>
          </rPr>
          <t>Asignaciones otorgadas para el desarrollo de actividades prioritarias de interés general a través de los entes públicos a los diferentes sectores de la sociedad, cuyo objeto no haya sido considerado en las partidas anteriores de este concepto.</t>
        </r>
        <r>
          <rPr>
            <sz val="12"/>
            <color indexed="81"/>
            <rFont val="Arial"/>
            <family val="2"/>
          </rPr>
          <t xml:space="preserve">
</t>
        </r>
      </text>
    </comment>
    <comment ref="B220" authorId="2" shapeId="0">
      <text>
        <r>
          <rPr>
            <b/>
            <sz val="12"/>
            <color indexed="81"/>
            <rFont val="Arial"/>
            <family val="2"/>
          </rPr>
          <t>Asignaciones que los entes públicos otorgan a personas, instituciones y diversos sectores de la población para propósitos sociales.</t>
        </r>
        <r>
          <rPr>
            <sz val="12"/>
            <color indexed="81"/>
            <rFont val="Arial"/>
            <family val="2"/>
          </rPr>
          <t xml:space="preserve">
</t>
        </r>
      </text>
    </comment>
    <comment ref="B221" authorId="2" shapeId="0">
      <text>
        <r>
          <rPr>
            <b/>
            <sz val="12"/>
            <color indexed="81"/>
            <rFont val="Arial"/>
            <family val="2"/>
          </rPr>
          <t>Asignaciones destinadas al auxilio o ayudas especiales que no revisten carácter permanente, que los entes públicos otorgan a personas u hogares para propósitos sociales.</t>
        </r>
        <r>
          <rPr>
            <sz val="12"/>
            <color indexed="81"/>
            <rFont val="Arial"/>
            <family val="2"/>
          </rPr>
          <t xml:space="preserve">
</t>
        </r>
      </text>
    </comment>
    <comment ref="B222" authorId="2" shapeId="0">
      <text>
        <r>
          <rPr>
            <b/>
            <sz val="12"/>
            <color indexed="81"/>
            <rFont val="Arial"/>
            <family val="2"/>
          </rPr>
          <t>Asignaciones destinadas a becas y otras ayudas para programas de formación o capacitación acordadas con personas.</t>
        </r>
        <r>
          <rPr>
            <sz val="12"/>
            <color indexed="81"/>
            <rFont val="Arial"/>
            <family val="2"/>
          </rPr>
          <t xml:space="preserve">
</t>
        </r>
      </text>
    </comment>
    <comment ref="B223" authorId="2" shapeId="0">
      <text>
        <r>
          <rPr>
            <b/>
            <sz val="12"/>
            <color indexed="81"/>
            <rFont val="Arial"/>
            <family val="2"/>
          </rPr>
          <t>Asignaciones destinadas para la atención de gastos corrientes de establecimientos de enseñanza.</t>
        </r>
      </text>
    </comment>
    <comment ref="B224" authorId="2" shapeId="0">
      <text>
        <r>
          <rPr>
            <b/>
            <sz val="12"/>
            <color indexed="81"/>
            <rFont val="Arial"/>
            <family val="2"/>
          </rPr>
          <t>Asignaciones destinadas al desarrollo de actividades científicas o académicas. Incluye las erogaciones corrientes de los investigadores.</t>
        </r>
        <r>
          <rPr>
            <sz val="12"/>
            <color indexed="81"/>
            <rFont val="Arial"/>
            <family val="2"/>
          </rPr>
          <t xml:space="preserve">
</t>
        </r>
      </text>
    </comment>
    <comment ref="B225" authorId="2" shapeId="0">
      <text>
        <r>
          <rPr>
            <b/>
            <sz val="12"/>
            <color indexed="81"/>
            <rFont val="Arial"/>
            <family val="2"/>
          </rPr>
          <t>Asignaciones destinadas al auxilio y estímulo de acciones realizadas por instituciones sin fines de lucro que contribuyan a la consecución de los objetivos del ente público otorgante.</t>
        </r>
        <r>
          <rPr>
            <sz val="12"/>
            <color indexed="81"/>
            <rFont val="Arial"/>
            <family val="2"/>
          </rPr>
          <t xml:space="preserve">
</t>
        </r>
      </text>
    </comment>
    <comment ref="B226" authorId="2" shapeId="0">
      <text>
        <r>
          <rPr>
            <b/>
            <sz val="12"/>
            <color indexed="81"/>
            <rFont val="Arial"/>
            <family val="2"/>
          </rPr>
          <t>Asignaciones destinadas a promover el cooperativismo.</t>
        </r>
        <r>
          <rPr>
            <sz val="12"/>
            <color indexed="81"/>
            <rFont val="Arial"/>
            <family val="2"/>
          </rPr>
          <t xml:space="preserve">
</t>
        </r>
      </text>
    </comment>
    <comment ref="B227" authorId="2" shapeId="0">
      <text>
        <r>
          <rPr>
            <b/>
            <sz val="12"/>
            <color indexed="81"/>
            <rFont val="Arial"/>
            <family val="2"/>
          </rPr>
          <t>Asignaciones destinadas a cubrir erogaciones que realizan los institutos electorales a los partidos políticos.</t>
        </r>
        <r>
          <rPr>
            <sz val="12"/>
            <color indexed="81"/>
            <rFont val="Arial"/>
            <family val="2"/>
          </rPr>
          <t xml:space="preserve">
</t>
        </r>
      </text>
    </comment>
    <comment ref="B228" authorId="2" shapeId="0">
      <text>
        <r>
          <rPr>
            <b/>
            <sz val="12"/>
            <color indexed="81"/>
            <rFont val="Arial"/>
            <family val="2"/>
          </rPr>
          <t>Asignaciones destinadas a atender a la población por contingencias y desastres naturales, así como las actividades relacionadas con su prevención, operación y supervisión.</t>
        </r>
        <r>
          <rPr>
            <sz val="12"/>
            <color indexed="81"/>
            <rFont val="Arial"/>
            <family val="2"/>
          </rPr>
          <t xml:space="preserve">
</t>
        </r>
      </text>
    </comment>
    <comment ref="B229" authorId="2" shapeId="0">
      <text>
        <r>
          <rPr>
            <b/>
            <sz val="12"/>
            <color indexed="81"/>
            <rFont val="Arial"/>
            <family val="2"/>
          </rPr>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0" authorId="2" shapeId="0">
      <text>
        <r>
          <rPr>
            <b/>
            <sz val="12"/>
            <color indexed="81"/>
            <rFont val="Arial"/>
            <family val="2"/>
          </rPr>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B231" authorId="2" shapeId="0">
      <text>
        <r>
          <rPr>
            <b/>
            <sz val="12"/>
            <color indexed="81"/>
            <rFont val="Arial"/>
            <family val="2"/>
          </rPr>
          <t>Asignaciones para el pago a jubilados,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2" authorId="2" shapeId="0">
      <text>
        <r>
          <rPr>
            <b/>
            <sz val="12"/>
            <color indexed="81"/>
            <rFont val="Arial"/>
            <family val="2"/>
          </rPr>
          <t>Asignaciones destinadas a cubrir erogaciones que no estén consideradas en las partidas anteriores de este concepto como son: el pago de sumas aseguradas y prestaciones económicas no consideradas en los conceptos anteriores.</t>
        </r>
        <r>
          <rPr>
            <sz val="12"/>
            <color indexed="81"/>
            <rFont val="Arial"/>
            <family val="2"/>
          </rPr>
          <t xml:space="preserve">
</t>
        </r>
      </text>
    </comment>
    <comment ref="B233" authorId="2" shapeId="0">
      <text>
        <r>
          <rPr>
            <b/>
            <sz val="12"/>
            <color indexed="81"/>
            <rFont val="Arial"/>
            <family val="2"/>
          </rPr>
          <t>Asignaciones que se otorgan a fideicomisos, mandatos y otros análogos para que por cuenta de los entes públicos ejecuten acciones que éstos les han encomendado.</t>
        </r>
        <r>
          <rPr>
            <sz val="12"/>
            <color indexed="81"/>
            <rFont val="Arial"/>
            <family val="2"/>
          </rPr>
          <t xml:space="preserve">
</t>
        </r>
      </text>
    </comment>
    <comment ref="B234" authorId="2" shapeId="0">
      <text>
        <r>
          <rPr>
            <b/>
            <sz val="12"/>
            <color indexed="81"/>
            <rFont val="Arial"/>
            <family val="2"/>
          </rPr>
          <t>Asignaciones que no suponen la contraprestación de bienes o servicios que se otorgan a fideicomisos del Poder Ejecutivo no incluidos en el Presupuesto de Egresos para que por cuenta de los entes públicos ejecuten acciones que éstos les han encomendado.</t>
        </r>
        <r>
          <rPr>
            <sz val="12"/>
            <color indexed="81"/>
            <rFont val="Arial"/>
            <family val="2"/>
          </rPr>
          <t xml:space="preserve">
</t>
        </r>
      </text>
    </comment>
    <comment ref="B235" authorId="2" shapeId="0">
      <text>
        <r>
          <rPr>
            <b/>
            <sz val="12"/>
            <color indexed="81"/>
            <rFont val="Arial"/>
            <family val="2"/>
          </rPr>
          <t>Asignaciones que no suponen la contraprestación de bienes o servicios que se otorgan a fideicomisos del Poder Legislativo no incluidos en el Presupuesto de Egresos para que por cuenta de los entes públicos ejecuten acciones que éstos les han encomendado.</t>
        </r>
        <r>
          <rPr>
            <sz val="12"/>
            <color indexed="81"/>
            <rFont val="Arial"/>
            <family val="2"/>
          </rPr>
          <t xml:space="preserve">
</t>
        </r>
      </text>
    </comment>
    <comment ref="B236" authorId="2" shapeId="0">
      <text>
        <r>
          <rPr>
            <b/>
            <sz val="12"/>
            <color indexed="81"/>
            <rFont val="Arial"/>
            <family val="2"/>
          </rPr>
          <t>Asignaciones que no suponen la contraprestación de bienes o servicios que se otorgan a Fideicomisos del Poder Judicial no incluidos en el Presupuesto de Egresos para que por cuenta de los entes públicos ejecuten acciones que éstos les han encomendado.</t>
        </r>
        <r>
          <rPr>
            <sz val="12"/>
            <color indexed="81"/>
            <rFont val="Arial"/>
            <family val="2"/>
          </rPr>
          <t xml:space="preserve">
</t>
        </r>
      </text>
    </comment>
    <comment ref="B237" authorId="2" shapeId="0">
      <text>
        <r>
          <rPr>
            <b/>
            <sz val="12"/>
            <color indexed="81"/>
            <rFont val="Arial"/>
            <family val="2"/>
          </rPr>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r>
      </text>
    </comment>
    <comment ref="B238" authorId="2" shapeId="0">
      <text>
        <r>
          <rPr>
            <b/>
            <sz val="12"/>
            <color indexed="81"/>
            <rFont val="Arial"/>
            <family val="2"/>
          </rPr>
          <t>Asignaciones internas, que no suponen la contraprestación de bienes o servicios, destinada a fideicomisos empresariales y no financieros, con el objeto de financiar parte de los gastos inherentes a sus funciones.</t>
        </r>
        <r>
          <rPr>
            <sz val="12"/>
            <color indexed="81"/>
            <rFont val="Arial"/>
            <family val="2"/>
          </rPr>
          <t xml:space="preserve">
</t>
        </r>
      </text>
    </comment>
    <comment ref="B239" authorId="2" shapeId="0">
      <text>
        <r>
          <rPr>
            <b/>
            <sz val="12"/>
            <color indexed="81"/>
            <rFont val="Arial"/>
            <family val="2"/>
          </rPr>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r>
        <r>
          <rPr>
            <sz val="12"/>
            <color indexed="81"/>
            <rFont val="Arial"/>
            <family val="2"/>
          </rPr>
          <t xml:space="preserve">
</t>
        </r>
      </text>
    </comment>
    <comment ref="B240" authorId="2" shapeId="0">
      <text>
        <r>
          <rPr>
            <sz val="12"/>
            <color indexed="81"/>
            <rFont val="Arial"/>
            <family val="2"/>
          </rPr>
          <t xml:space="preserve">
Asignaciones internas, que no suponen la contraprestación de bienes o servicios, destinadas a otros fideicomisos no clasificados en las partidas anteriores, con el objeto de financiar parte de los gastos inherentes a sus funciones</t>
        </r>
      </text>
    </comment>
    <comment ref="B241" authorId="2" shapeId="0">
      <text>
        <r>
          <rPr>
            <b/>
            <sz val="12"/>
            <color indexed="81"/>
            <rFont val="Arial"/>
            <family val="2"/>
          </rPr>
          <t>Asignaciones destinadas a cubrir las aportaciones de seguridad social que por obligación de ley los entes públicos deben transferir a los organismos de seguridad social en su carácter de responsable solidario, distintas a las consideradas en el capítulo 1000 "Servicios Personales" o en el concepto 4500 "Pensiones y Jubilaciones".</t>
        </r>
        <r>
          <rPr>
            <sz val="12"/>
            <color indexed="81"/>
            <rFont val="Arial"/>
            <family val="2"/>
          </rPr>
          <t xml:space="preserve">
</t>
        </r>
      </text>
    </comment>
    <comment ref="B242" authorId="2" shapeId="0">
      <text>
        <r>
          <rPr>
            <b/>
            <sz val="12"/>
            <color indexed="81"/>
            <rFont val="Arial"/>
            <family val="2"/>
          </rPr>
          <t>Asignaciones destinadas a cuotas y aportaciones de seguridad social que aporta el Estado de carácter estatutario y para seguros de retiro, cesantía en edad avanzada y vejez distintas a las consideradas en el capítulo 1000 "Servicos Personales".</t>
        </r>
        <r>
          <rPr>
            <sz val="12"/>
            <color indexed="81"/>
            <rFont val="Arial"/>
            <family val="2"/>
          </rPr>
          <t xml:space="preserve">
</t>
        </r>
      </text>
    </comment>
    <comment ref="B243" authorId="2" shapeId="0">
      <text>
        <r>
          <rPr>
            <b/>
            <sz val="12"/>
            <color indexed="81"/>
            <rFont val="Arial"/>
            <family val="2"/>
          </rPr>
          <t>Asignaciones que los entes públicos destinan por causa de utilidad social para otorgar donativos a instituciones no lucrativas destinadas a actividades educativas, culturales, de salud, de investigación científica, de aplicación de nuevas tecnologías o de beneficiencia, en términos de las disposiciones aplicables.</t>
        </r>
        <r>
          <rPr>
            <sz val="12"/>
            <color indexed="81"/>
            <rFont val="Arial"/>
            <family val="2"/>
          </rPr>
          <t xml:space="preserve">
</t>
        </r>
      </text>
    </comment>
    <comment ref="B244" authorId="2" shapeId="0">
      <text>
        <r>
          <rPr>
            <b/>
            <sz val="12"/>
            <color indexed="81"/>
            <rFont val="Arial"/>
            <family val="2"/>
          </rPr>
          <t>Asignaciones destinadas a instituciones privadas que desarrollen actividades sociales, culturales, de beneficiencia o sanitarias sin fines de lucro, para la continuación de su labor social. Incluye las asignaciones en dinero o en especie destinadas a instituciones, tales como: escuelas, institutos, universidades, centros de investigación, hospitales, museos, fundaciones, entre otros.</t>
        </r>
        <r>
          <rPr>
            <sz val="12"/>
            <color indexed="81"/>
            <rFont val="Arial"/>
            <family val="2"/>
          </rPr>
          <t xml:space="preserve">
</t>
        </r>
      </text>
    </comment>
    <comment ref="B245" authorId="2" shapeId="0">
      <text>
        <r>
          <rPr>
            <b/>
            <sz val="12"/>
            <color indexed="81"/>
            <rFont val="Arial"/>
            <family val="2"/>
          </rPr>
          <t>Asignaciones que los entes públicos otorgan, en los términos del Presupuesto de Egresos y las demás disposiciones aplicables, por concepto de donativos en dinero y donaciones en especie a favor de las entidades federativas o sus municipios para contribuir a la consecución de objetivos de beneficio social y cultural.</t>
        </r>
        <r>
          <rPr>
            <sz val="12"/>
            <color indexed="81"/>
            <rFont val="Arial"/>
            <family val="2"/>
          </rPr>
          <t xml:space="preserve">
</t>
        </r>
      </text>
    </comment>
    <comment ref="B246" authorId="2" shapeId="0">
      <text>
        <r>
          <rPr>
            <b/>
            <sz val="12"/>
            <color indexed="81"/>
            <rFont val="Arial"/>
            <family val="2"/>
          </rPr>
          <t>Asignaciones que los entes públicos otorgan, en los términos del Presupuesto de Egresos y las demás disposiciones aplicables, por concepto de donativos en dinero y donaciones en especie a favor de fideicomisos privados, que desarrollen actividades administrativas, sociales, culturales, de beneficiencia o sanitarias, para la continuación de su labor social.</t>
        </r>
        <r>
          <rPr>
            <sz val="12"/>
            <color indexed="81"/>
            <rFont val="Arial"/>
            <family val="2"/>
          </rPr>
          <t xml:space="preserve">
</t>
        </r>
      </text>
    </comment>
    <comment ref="B247" authorId="2" shapeId="0">
      <text>
        <r>
          <rPr>
            <b/>
            <sz val="12"/>
            <color indexed="81"/>
            <rFont val="Arial"/>
            <family val="2"/>
          </rPr>
          <t>Asignaciones que los entes públicos otorgan en los términos del Presupuesto de Egreso y las demás disposiciones aplicables, por concepto de donativos en dinero y donaciones en especie a favor de fideicomisos constituidos por las entidades federativas, que desarrollen actividades administrativas, sociales, culturales, de beneficiencia o sanitarias, para la continuación de su labor social.</t>
        </r>
        <r>
          <rPr>
            <sz val="12"/>
            <color indexed="81"/>
            <rFont val="Arial"/>
            <family val="2"/>
          </rPr>
          <t xml:space="preserve">
</t>
        </r>
      </text>
    </comment>
    <comment ref="B248" authorId="2" shapeId="0">
      <text>
        <r>
          <rPr>
            <b/>
            <sz val="12"/>
            <color indexed="81"/>
            <rFont val="Arial"/>
            <family val="2"/>
          </rPr>
          <t>Asignaciones que los entes públicos otorgan, en los términos del Presupuesto de Egreso y las demás disposiciones aplicables, por concepto de donativos en dinero y donaciones en especie a favor de instituciones internacionales gubernamentales o privadas sin fines de lucro que contribuyan a la consecución de objetivos de beneficio social y cultural.</t>
        </r>
        <r>
          <rPr>
            <sz val="12"/>
            <color indexed="81"/>
            <rFont val="Arial"/>
            <family val="2"/>
          </rPr>
          <t xml:space="preserve">
</t>
        </r>
      </text>
    </comment>
    <comment ref="B249" authorId="2" shapeId="0">
      <text>
        <r>
          <rPr>
            <b/>
            <sz val="12"/>
            <color indexed="81"/>
            <rFont val="Arial"/>
            <family val="2"/>
          </rPr>
          <t>Asignaciones que se otorgan para cubrir cuotas y aportaciones a instituciones y órganos internacionales. Derivadas de acuerdos, convenios o tratados celebrados por los entes públicos.</t>
        </r>
        <r>
          <rPr>
            <sz val="12"/>
            <color indexed="81"/>
            <rFont val="Arial"/>
            <family val="2"/>
          </rPr>
          <t xml:space="preserve">
</t>
        </r>
      </text>
    </comment>
    <comment ref="B250" authorId="2" shapeId="0">
      <text>
        <r>
          <rPr>
            <b/>
            <sz val="12"/>
            <color indexed="81"/>
            <rFont val="Arial"/>
            <family val="2"/>
          </rPr>
          <t>Asignaciones que no suponen la contraprestación de bienes o servicios, se otorgan para cubrir cuotas y aportaciones a gobiernos extranjeros, derivadas de acuerdos, convenios o tratados celebrados por los entes públicos.</t>
        </r>
        <r>
          <rPr>
            <sz val="12"/>
            <color indexed="81"/>
            <rFont val="Arial"/>
            <family val="2"/>
          </rPr>
          <t xml:space="preserve">
</t>
        </r>
      </text>
    </comment>
    <comment ref="B251" authorId="2" shapeId="0">
      <text>
        <r>
          <rPr>
            <b/>
            <sz val="12"/>
            <color indexed="81"/>
            <rFont val="Arial"/>
            <family val="2"/>
          </rPr>
          <t>Asignaciones que no suponen la contraprestación de bienes o servicios, se otorgan para cubrir cuotas y aportaciones a organismos internacionales, derivadas de acuerdos, convenios o tratados celebrados por los entes públicos.</t>
        </r>
        <r>
          <rPr>
            <sz val="12"/>
            <color indexed="81"/>
            <rFont val="Arial"/>
            <family val="2"/>
          </rPr>
          <t xml:space="preserve">
</t>
        </r>
      </text>
    </comment>
    <comment ref="B252" authorId="2" shapeId="0">
      <text>
        <r>
          <rPr>
            <b/>
            <sz val="12"/>
            <color indexed="81"/>
            <rFont val="Arial"/>
            <family val="2"/>
          </rPr>
          <t>Asignaciones que no suponen la contraprestación de bienes o servicios, se otorgan para cubrir cuotas y aportaciones al sector privado externo, derivadas de acuerdos, convenios o tratados celebrados por los entes públicos.</t>
        </r>
        <r>
          <rPr>
            <sz val="12"/>
            <color indexed="81"/>
            <rFont val="Arial"/>
            <family val="2"/>
          </rPr>
          <t xml:space="preserve">
</t>
        </r>
      </text>
    </comment>
    <comment ref="B253" authorId="2" shapeId="0">
      <text>
        <r>
          <rPr>
            <b/>
            <sz val="12"/>
            <color indexed="81"/>
            <rFont val="Arial"/>
            <family val="2"/>
          </rPr>
          <t>Agrupa las asignaciones destinadas a la adquisición de toda clase de bienes muebles e inmuebles requeridos en el desempeño de las actividades de los entes públicos. Incluye los pagos por adjudicación, expropiación e indemnización de bienes muebles e inmuebles a favor del Gobierno.</t>
        </r>
        <r>
          <rPr>
            <sz val="12"/>
            <color indexed="81"/>
            <rFont val="Arial"/>
            <family val="2"/>
          </rPr>
          <t xml:space="preserve">
</t>
        </r>
      </text>
    </comment>
    <comment ref="B254" authorId="2" shapeId="0">
      <text>
        <r>
          <rPr>
            <b/>
            <sz val="12"/>
            <color indexed="81"/>
            <rFont val="Arial"/>
            <family val="2"/>
          </rPr>
          <t>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t>
        </r>
        <r>
          <rPr>
            <sz val="12"/>
            <color indexed="81"/>
            <rFont val="Arial"/>
            <family val="2"/>
          </rPr>
          <t xml:space="preserve">
</t>
        </r>
      </text>
    </comment>
    <comment ref="B255" authorId="2" shapeId="0">
      <text>
        <r>
          <rPr>
            <b/>
            <sz val="12"/>
            <color indexed="81"/>
            <rFont val="Arial"/>
            <family val="2"/>
          </rPr>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r>
      </text>
    </comment>
    <comment ref="B256" authorId="2" shapeId="0">
      <text>
        <r>
          <rPr>
            <b/>
            <sz val="12"/>
            <color indexed="81"/>
            <rFont val="Arial"/>
            <family val="2"/>
          </rPr>
          <t>Asignaciones destinadas a todo tipo de muebles ensamblados, tapizados, sofás-cama, sillones reclinables, muebles de mimbre, ratán y bejuco y materiales similares, cocinas y sus partes. Excepto muebles de oficina y estantería.</t>
        </r>
        <r>
          <rPr>
            <sz val="12"/>
            <color indexed="81"/>
            <rFont val="Arial"/>
            <family val="2"/>
          </rPr>
          <t xml:space="preserve">
</t>
        </r>
      </text>
    </comment>
    <comment ref="B257" authorId="2" shapeId="0">
      <text>
        <r>
          <rPr>
            <b/>
            <sz val="12"/>
            <color indexed="81"/>
            <rFont val="Arial"/>
            <family val="2"/>
          </rPr>
          <t>Asignaciones destinadas a cubrir adquisición de obras y colecciones de carácter histórico y cultural de manera permanente de bienes artísticos y culturales como colecciones de pinturas, esculturas, cuadros, etc.</t>
        </r>
        <r>
          <rPr>
            <sz val="12"/>
            <color indexed="81"/>
            <rFont val="Arial"/>
            <family val="2"/>
          </rPr>
          <t xml:space="preserve">
</t>
        </r>
      </text>
    </comment>
    <comment ref="B258" authorId="2" shapeId="0">
      <text>
        <r>
          <rPr>
            <b/>
            <sz val="12"/>
            <color indexed="81"/>
            <rFont val="Arial"/>
            <family val="2"/>
          </rPr>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r>
        <r>
          <rPr>
            <sz val="12"/>
            <color indexed="81"/>
            <rFont val="Arial"/>
            <family val="2"/>
          </rPr>
          <t xml:space="preserve">
</t>
        </r>
      </text>
    </comment>
    <comment ref="B259" authorId="2" shapeId="0">
      <text>
        <r>
          <rPr>
            <b/>
            <sz val="12"/>
            <color indexed="81"/>
            <rFont val="Arial"/>
            <family val="2"/>
          </rPr>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r>
        <r>
          <rPr>
            <sz val="12"/>
            <color indexed="81"/>
            <rFont val="Arial"/>
            <family val="2"/>
          </rPr>
          <t xml:space="preserve">
</t>
        </r>
      </text>
    </comment>
    <comment ref="B260" authorId="2" shapeId="0">
      <text>
        <r>
          <rPr>
            <b/>
            <sz val="12"/>
            <color indexed="81"/>
            <rFont val="Arial"/>
            <family val="2"/>
          </rPr>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r>
        <r>
          <rPr>
            <sz val="12"/>
            <color indexed="81"/>
            <rFont val="Arial"/>
            <family val="2"/>
          </rPr>
          <t xml:space="preserve">
</t>
        </r>
      </text>
    </comment>
    <comment ref="B261" authorId="2" shapeId="0">
      <text>
        <r>
          <rPr>
            <b/>
            <sz val="12"/>
            <color indexed="81"/>
            <rFont val="Arial"/>
            <family val="2"/>
          </rPr>
          <t>Asignaciones destinadas a la adquisición de equipos educacionales y recreativos, tales como: equipos y aparatos audiovisuales, aparatos de gimnasia, proyectores, cámaras fotográficas, entre otros. Incluye refacciones y accesorios mayores correspondientes a este concepto.</t>
        </r>
        <r>
          <rPr>
            <sz val="12"/>
            <color indexed="81"/>
            <rFont val="Arial"/>
            <family val="2"/>
          </rPr>
          <t xml:space="preserve">
</t>
        </r>
      </text>
    </comment>
    <comment ref="B262" authorId="2" shapeId="0">
      <text>
        <r>
          <rPr>
            <b/>
            <sz val="12"/>
            <color indexed="81"/>
            <rFont val="Arial"/>
            <family val="2"/>
          </rPr>
          <t>Asignaciones destinadas a la adquisición de equipos, tales como: proyectores, micrófonos, grabadores, televisores, entre otros.</t>
        </r>
        <r>
          <rPr>
            <sz val="12"/>
            <color indexed="81"/>
            <rFont val="Arial"/>
            <family val="2"/>
          </rPr>
          <t xml:space="preserve">
</t>
        </r>
      </text>
    </comment>
    <comment ref="B263" authorId="2" shapeId="0">
      <text>
        <r>
          <rPr>
            <b/>
            <sz val="12"/>
            <color indexed="81"/>
            <rFont val="Arial"/>
            <family val="2"/>
          </rPr>
          <t>Asignaciones destinadas a la adquisición de aparatos, tales como: aparatos y equipos de gimnasia y prácticas deportivas, entre otros.</t>
        </r>
        <r>
          <rPr>
            <sz val="12"/>
            <color indexed="81"/>
            <rFont val="Arial"/>
            <family val="2"/>
          </rPr>
          <t xml:space="preserve">
</t>
        </r>
      </text>
    </comment>
    <comment ref="B264" authorId="2" shapeId="0">
      <text>
        <r>
          <rPr>
            <b/>
            <sz val="12"/>
            <color indexed="81"/>
            <rFont val="Arial"/>
            <family val="2"/>
          </rPr>
          <t>Asignaciones destinadas a la adquisición de cámaras fotográficas, equipos y accesorios fotográficos y aparatos de proyección y de video, entre otros.</t>
        </r>
        <r>
          <rPr>
            <sz val="12"/>
            <color indexed="81"/>
            <rFont val="Arial"/>
            <family val="2"/>
          </rPr>
          <t xml:space="preserve">
</t>
        </r>
      </text>
    </comment>
    <comment ref="B265" authorId="2" shapeId="0">
      <text>
        <r>
          <rPr>
            <b/>
            <sz val="12"/>
            <color indexed="81"/>
            <rFont val="Arial"/>
            <family val="2"/>
          </rPr>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r>
        <r>
          <rPr>
            <sz val="12"/>
            <color indexed="81"/>
            <rFont val="Arial"/>
            <family val="2"/>
          </rPr>
          <t xml:space="preserve">
</t>
        </r>
      </text>
    </comment>
    <comment ref="B266" authorId="2" shapeId="0">
      <text>
        <r>
          <rPr>
            <b/>
            <sz val="12"/>
            <color indexed="81"/>
            <rFont val="Arial"/>
            <family val="2"/>
          </rPr>
          <t>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t>
        </r>
        <r>
          <rPr>
            <sz val="12"/>
            <color indexed="81"/>
            <rFont val="Arial"/>
            <family val="2"/>
          </rPr>
          <t xml:space="preserve">
</t>
        </r>
      </text>
    </comment>
    <comment ref="B267" authorId="2" shapeId="0">
      <text>
        <r>
          <rPr>
            <b/>
            <sz val="12"/>
            <color indexed="81"/>
            <rFont val="Arial"/>
            <family val="2"/>
          </rPr>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r>
        <r>
          <rPr>
            <sz val="12"/>
            <color indexed="81"/>
            <rFont val="Arial"/>
            <family val="2"/>
          </rPr>
          <t xml:space="preserve">
</t>
        </r>
      </text>
    </comment>
    <comment ref="B268" authorId="2" shapeId="0">
      <text>
        <r>
          <rPr>
            <b/>
            <sz val="12"/>
            <color indexed="81"/>
            <rFont val="Arial"/>
            <family val="2"/>
          </rPr>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r>
        <r>
          <rPr>
            <sz val="12"/>
            <color indexed="81"/>
            <rFont val="Arial"/>
            <family val="2"/>
          </rPr>
          <t xml:space="preserve">
</t>
        </r>
      </text>
    </comment>
    <comment ref="B269" authorId="2" shapeId="0">
      <text>
        <r>
          <rPr>
            <b/>
            <sz val="12"/>
            <color indexed="81"/>
            <rFont val="Arial"/>
            <family val="2"/>
          </rPr>
          <t>Asignaciones destinadas a la adquisición de toda clase de equipo de transporte terrestre, ferroviario, aéreo, aeroespacial, marítimo, lacustre, fluvial y auxiliar de transporte. Incluye refacciones y accesorios mayores correspondientes a este concepto.</t>
        </r>
        <r>
          <rPr>
            <sz val="12"/>
            <color indexed="81"/>
            <rFont val="Arial"/>
            <family val="2"/>
          </rPr>
          <t xml:space="preserve">
</t>
        </r>
      </text>
    </comment>
    <comment ref="B270" authorId="2" shapeId="0">
      <text>
        <r>
          <rPr>
            <b/>
            <sz val="12"/>
            <color indexed="81"/>
            <rFont val="Arial"/>
            <family val="2"/>
          </rPr>
          <t>Asignaciones destinadas a la adquisición de automóviles, camionetas de carga ligera, furgonetas, minivans, autobuses y microbuses de pasajeros, camiones de carga, de volteo, revolvedores y tracto-camiones, entre otros.</t>
        </r>
        <r>
          <rPr>
            <sz val="12"/>
            <color indexed="81"/>
            <rFont val="Arial"/>
            <family val="2"/>
          </rPr>
          <t xml:space="preserve">
</t>
        </r>
      </text>
    </comment>
    <comment ref="B271" authorId="2" shapeId="0">
      <text>
        <r>
          <rPr>
            <b/>
            <sz val="12"/>
            <color indexed="81"/>
            <rFont val="Arial"/>
            <family val="2"/>
          </rPr>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r>
        <r>
          <rPr>
            <sz val="12"/>
            <color indexed="81"/>
            <rFont val="Arial"/>
            <family val="2"/>
          </rPr>
          <t xml:space="preserve">
</t>
        </r>
      </text>
    </comment>
    <comment ref="B272" authorId="2" shapeId="0">
      <text>
        <r>
          <rPr>
            <b/>
            <sz val="12"/>
            <color indexed="81"/>
            <rFont val="Arial"/>
            <family val="2"/>
          </rPr>
          <t>Asignaciones destinadas a la adquisición de aviones y demás objetos que vuelan, incluso motores, excluye navegación y medición.</t>
        </r>
        <r>
          <rPr>
            <sz val="12"/>
            <color indexed="81"/>
            <rFont val="Arial"/>
            <family val="2"/>
          </rPr>
          <t xml:space="preserve">
</t>
        </r>
      </text>
    </comment>
    <comment ref="B273" authorId="2" shapeId="0">
      <text>
        <r>
          <rPr>
            <b/>
            <sz val="12"/>
            <color indexed="81"/>
            <rFont val="Arial"/>
            <family val="2"/>
          </rPr>
          <t>Asignaciones destinadas a la adquisición de equipo para el transporte ferroviario, tales como: locomotoras, vagones de pasajeros y de carga, transporte urbano en vías (metro y tren ligero), vehículos ferroviarios para mantenimiento. Excluye equipo de señalización férrea.</t>
        </r>
        <r>
          <rPr>
            <sz val="12"/>
            <color indexed="81"/>
            <rFont val="Arial"/>
            <family val="2"/>
          </rPr>
          <t xml:space="preserve">
</t>
        </r>
      </text>
    </comment>
    <comment ref="B274" authorId="2" shapeId="0">
      <text>
        <r>
          <rPr>
            <b/>
            <sz val="12"/>
            <color indexed="81"/>
            <rFont val="Arial"/>
            <family val="2"/>
          </rPr>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materiales para construcción de embarcaciones. Excluye motores fuera de borda, de sistema eléctrico y electrónico, de balsas de hule, de plástico  no rígido.</t>
        </r>
        <r>
          <rPr>
            <sz val="12"/>
            <color indexed="81"/>
            <rFont val="Arial"/>
            <family val="2"/>
          </rPr>
          <t xml:space="preserve">
</t>
        </r>
      </text>
    </comment>
    <comment ref="B275" authorId="2" shapeId="0">
      <text>
        <r>
          <rPr>
            <b/>
            <sz val="12"/>
            <color indexed="81"/>
            <rFont val="Arial"/>
            <family val="2"/>
          </rPr>
          <t>Asignaciones destinadas a la adquisición de otros equipos de transporte no clasificados en las partidas anteriores, tales como: bicicletas, motocicletas, entre otros.</t>
        </r>
        <r>
          <rPr>
            <sz val="12"/>
            <color indexed="81"/>
            <rFont val="Arial"/>
            <family val="2"/>
          </rPr>
          <t xml:space="preserve">
</t>
        </r>
      </text>
    </comment>
    <comment ref="B276" authorId="2" shapeId="0">
      <text>
        <r>
          <rPr>
            <b/>
            <sz val="12"/>
            <color indexed="81"/>
            <rFont val="Arial"/>
            <family val="2"/>
          </rPr>
          <t>Asignaciones destinadas a la adquisición de maquinaria y equipo necesario para el desarrollo de las funciones de seguridad pública. Incluye refacciones y accesorios mayores correspondientes a este concepto.</t>
        </r>
        <r>
          <rPr>
            <sz val="12"/>
            <color indexed="81"/>
            <rFont val="Arial"/>
            <family val="2"/>
          </rPr>
          <t xml:space="preserve">
</t>
        </r>
      </text>
    </comment>
    <comment ref="B277" authorId="2" shapeId="0">
      <text>
        <r>
          <rPr>
            <b/>
            <sz val="12"/>
            <color indexed="81"/>
            <rFont val="Arial"/>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r>
        <r>
          <rPr>
            <sz val="12"/>
            <color indexed="81"/>
            <rFont val="Arial"/>
            <family val="2"/>
          </rPr>
          <t xml:space="preserve">
</t>
        </r>
      </text>
    </comment>
    <comment ref="B278" authorId="2" shapeId="0">
      <text>
        <r>
          <rPr>
            <b/>
            <sz val="12"/>
            <color indexed="81"/>
            <rFont val="Arial"/>
            <family val="2"/>
          </rPr>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r>
        <r>
          <rPr>
            <sz val="12"/>
            <color indexed="81"/>
            <rFont val="Arial"/>
            <family val="2"/>
          </rPr>
          <t xml:space="preserve">
</t>
        </r>
      </text>
    </comment>
    <comment ref="B279" authorId="2" shapeId="0">
      <text>
        <r>
          <rPr>
            <b/>
            <sz val="12"/>
            <color indexed="81"/>
            <rFont val="Arial"/>
            <family val="2"/>
          </rPr>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rotuladoras, sembradoras, cultivadoras, espolveadoras, aspersores e implementos agrícolas, entre otros. Incluye maquinaria y equipo pecuario, tales como: ordeñadoras, equipo para la preparación de alimentos para el ganado, para la avicultura y para la cría de animales.</t>
        </r>
        <r>
          <rPr>
            <sz val="12"/>
            <color indexed="81"/>
            <rFont val="Arial"/>
            <family val="2"/>
          </rPr>
          <t xml:space="preserve">
</t>
        </r>
      </text>
    </comment>
    <comment ref="B280" authorId="2" shapeId="0">
      <text>
        <r>
          <rPr>
            <b/>
            <sz val="12"/>
            <color indexed="81"/>
            <rFont val="Arial"/>
            <family val="2"/>
          </rPr>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r>
        <r>
          <rPr>
            <sz val="12"/>
            <color indexed="81"/>
            <rFont val="Arial"/>
            <family val="2"/>
          </rPr>
          <t xml:space="preserve">
</t>
        </r>
      </text>
    </comment>
    <comment ref="B281" authorId="2" shapeId="0">
      <text>
        <r>
          <rPr>
            <b/>
            <sz val="12"/>
            <color indexed="81"/>
            <rFont val="Arial"/>
            <family val="2"/>
          </rPr>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r>
        <r>
          <rPr>
            <sz val="12"/>
            <color indexed="81"/>
            <rFont val="Arial"/>
            <family val="2"/>
          </rPr>
          <t xml:space="preserve">
</t>
        </r>
      </text>
    </comment>
    <comment ref="B282" authorId="2" shapeId="0">
      <text>
        <r>
          <rPr>
            <b/>
            <sz val="12"/>
            <color indexed="81"/>
            <rFont val="Arial"/>
            <family val="2"/>
          </rPr>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airea condicionado. Excluye los calentadores industriales de agua, calentadores de agua domésticos, radiadores eléctricos, ventiladores domésticos y sistemas de aire acondicionado para equipo de transporte.</t>
        </r>
        <r>
          <rPr>
            <sz val="12"/>
            <color indexed="81"/>
            <rFont val="Arial"/>
            <family val="2"/>
          </rPr>
          <t xml:space="preserve">
</t>
        </r>
      </text>
    </comment>
    <comment ref="B283" authorId="2" shapeId="0">
      <text>
        <r>
          <rPr>
            <b/>
            <sz val="12"/>
            <color indexed="81"/>
            <rFont val="Arial"/>
            <family val="2"/>
          </rPr>
          <t>Asignaciones destinadas a la adquisición de equipos y aparatos de comunicaciones y telecomunicaciones, refacciones y accesorios mayores, tales como: comunicación satelital, microondas, transmisores, receptores; equipo de telex, radar, sonar, radionavegación y video; amplificadores, equipos telefónicos, telegráficos, fax y demás equipos y aparatos para el mismo fin.</t>
        </r>
        <r>
          <rPr>
            <sz val="12"/>
            <color indexed="81"/>
            <rFont val="Arial"/>
            <family val="2"/>
          </rPr>
          <t xml:space="preserve">
</t>
        </r>
      </text>
    </comment>
    <comment ref="B284" authorId="2" shapeId="0">
      <text>
        <r>
          <rPr>
            <b/>
            <sz val="12"/>
            <color indexed="81"/>
            <rFont val="Arial"/>
            <family val="2"/>
          </rPr>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r>
        <r>
          <rPr>
            <sz val="12"/>
            <color indexed="81"/>
            <rFont val="Arial"/>
            <family val="2"/>
          </rPr>
          <t xml:space="preserve">
</t>
        </r>
      </text>
    </comment>
    <comment ref="B285" authorId="2" shapeId="0">
      <text>
        <r>
          <rPr>
            <b/>
            <sz val="12"/>
            <color indexed="81"/>
            <rFont val="Arial"/>
            <family val="2"/>
          </rPr>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r>
        <r>
          <rPr>
            <sz val="12"/>
            <color indexed="81"/>
            <rFont val="Arial"/>
            <family val="2"/>
          </rPr>
          <t xml:space="preserve">
</t>
        </r>
      </text>
    </comment>
    <comment ref="B286" authorId="2" shapeId="0">
      <text>
        <r>
          <rPr>
            <b/>
            <sz val="12"/>
            <color indexed="81"/>
            <rFont val="Arial"/>
            <family val="2"/>
          </rPr>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r>
      </text>
    </comment>
    <comment ref="B287" authorId="2" shapeId="0">
      <text>
        <r>
          <rPr>
            <b/>
            <sz val="12"/>
            <color indexed="81"/>
            <rFont val="Arial"/>
            <family val="2"/>
          </rPr>
          <t>Asignaciones destinadas a la adquisición de toda clase de especies animales y otros seres vivos, tanto para su utilización en el trabajo como para su fomento, exhibición y reproducción.</t>
        </r>
        <r>
          <rPr>
            <sz val="12"/>
            <color indexed="81"/>
            <rFont val="Arial"/>
            <family val="2"/>
          </rPr>
          <t xml:space="preserve">
</t>
        </r>
      </text>
    </comment>
    <comment ref="B288" authorId="2" shapeId="0">
      <text>
        <r>
          <rPr>
            <b/>
            <sz val="12"/>
            <color indexed="81"/>
            <rFont val="Arial"/>
            <family val="2"/>
          </rPr>
          <t>Asignaciones destinadas a la adquisición de ganado bovino en todas sus fases: producción de carne, cría y explotación de ganado bovino para reemplazos de ganado bovino lechero.</t>
        </r>
        <r>
          <rPr>
            <sz val="12"/>
            <color indexed="81"/>
            <rFont val="Arial"/>
            <family val="2"/>
          </rPr>
          <t xml:space="preserve">
</t>
        </r>
      </text>
    </comment>
    <comment ref="B289" authorId="2" shapeId="0">
      <text>
        <r>
          <rPr>
            <b/>
            <sz val="12"/>
            <color indexed="81"/>
            <rFont val="Arial"/>
            <family val="2"/>
          </rPr>
          <t>Asignaciones destinadas a la adquisición de cerdos en todas sus fases en granjas, patios y azoteas.</t>
        </r>
        <r>
          <rPr>
            <sz val="12"/>
            <color indexed="81"/>
            <rFont val="Arial"/>
            <family val="2"/>
          </rPr>
          <t xml:space="preserve">
</t>
        </r>
      </text>
    </comment>
    <comment ref="B290" authorId="2" shapeId="0">
      <text>
        <r>
          <rPr>
            <b/>
            <sz val="12"/>
            <color indexed="81"/>
            <rFont val="Arial"/>
            <family val="2"/>
          </rPr>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r>
        <r>
          <rPr>
            <sz val="12"/>
            <color indexed="81"/>
            <rFont val="Arial"/>
            <family val="2"/>
          </rPr>
          <t xml:space="preserve">
</t>
        </r>
      </text>
    </comment>
    <comment ref="B291" authorId="2" shapeId="0">
      <text>
        <r>
          <rPr>
            <b/>
            <sz val="12"/>
            <color indexed="81"/>
            <rFont val="Arial"/>
            <family val="2"/>
          </rPr>
          <t>Asignaciones destinadas a la adquisición de ovinos y caprinos.</t>
        </r>
        <r>
          <rPr>
            <sz val="12"/>
            <color indexed="81"/>
            <rFont val="Arial"/>
            <family val="2"/>
          </rPr>
          <t xml:space="preserve">
</t>
        </r>
      </text>
    </comment>
    <comment ref="B292" authorId="2" shapeId="0">
      <text>
        <r>
          <rPr>
            <b/>
            <sz val="12"/>
            <color indexed="81"/>
            <rFont val="Arial"/>
            <family val="2"/>
          </rPr>
          <t>Asignaciones destinadas a la adquisición de peces y acuicultura, tales como: animales acuáticos en ambientes controlados (peces, moluscos, crustáceos, camarones y reptiles). Excluye acuicultura vegetal.</t>
        </r>
        <r>
          <rPr>
            <sz val="12"/>
            <color indexed="81"/>
            <rFont val="Arial"/>
            <family val="2"/>
          </rPr>
          <t xml:space="preserve">
</t>
        </r>
      </text>
    </comment>
    <comment ref="B293" authorId="2" shapeId="0">
      <text>
        <r>
          <rPr>
            <b/>
            <sz val="12"/>
            <color indexed="81"/>
            <rFont val="Arial"/>
            <family val="2"/>
          </rPr>
          <t>Asignaciones destinadas a la adquisición de equinos, tales como: caballos, mulas, burros y otros. Excluye servicio de pensión para equinos.</t>
        </r>
        <r>
          <rPr>
            <sz val="12"/>
            <color indexed="81"/>
            <rFont val="Arial"/>
            <family val="2"/>
          </rPr>
          <t xml:space="preserve">
</t>
        </r>
      </text>
    </comment>
    <comment ref="B294" authorId="2" shapeId="0">
      <text>
        <r>
          <rPr>
            <b/>
            <sz val="12"/>
            <color indexed="81"/>
            <rFont val="Arial"/>
            <family val="2"/>
          </rPr>
          <t>Asignaciones destinadas a la adquisición de especies menores y de zoológico, tales como: abejas, colmenas, conejos, chinchillas, zorros, perros, gatos, gallos de pelea, aves de ornato, cisnes, pavos reales, flamencos, gusanos de seda, llamas, venados, animales de laboratorio, entre otros.</t>
        </r>
        <r>
          <rPr>
            <sz val="12"/>
            <color indexed="81"/>
            <rFont val="Arial"/>
            <family val="2"/>
          </rPr>
          <t xml:space="preserve">
</t>
        </r>
      </text>
    </comment>
    <comment ref="B295" authorId="2" shapeId="0">
      <text>
        <r>
          <rPr>
            <b/>
            <sz val="12"/>
            <color indexed="81"/>
            <rFont val="Arial"/>
            <family val="2"/>
          </rPr>
          <t>Asignaciones destinadas a la adquisición de árboles y plantas que se utilizan repetida o continuamente durante más de un año para producir otros bienes.</t>
        </r>
        <r>
          <rPr>
            <sz val="12"/>
            <color indexed="81"/>
            <rFont val="Arial"/>
            <family val="2"/>
          </rPr>
          <t xml:space="preserve">
</t>
        </r>
      </text>
    </comment>
    <comment ref="B296" authorId="2" shapeId="0">
      <text>
        <r>
          <rPr>
            <b/>
            <sz val="12"/>
            <color indexed="81"/>
            <rFont val="Arial"/>
            <family val="2"/>
          </rPr>
          <t>Asignaciones destinadas a la adquisición de otros activos biológicos, tales como: semen como material productivo y todos los que sean capaces de experimentar transformaciones biológicas para convertirlos en otros activos biológicos.</t>
        </r>
        <r>
          <rPr>
            <sz val="12"/>
            <color indexed="81"/>
            <rFont val="Arial"/>
            <family val="2"/>
          </rPr>
          <t xml:space="preserve">
</t>
        </r>
      </text>
    </comment>
    <comment ref="B297" authorId="2" shapeId="0">
      <text>
        <r>
          <rPr>
            <b/>
            <sz val="12"/>
            <color indexed="81"/>
            <rFont val="Arial"/>
            <family val="2"/>
          </rPr>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r>
        <r>
          <rPr>
            <sz val="12"/>
            <color indexed="81"/>
            <rFont val="Arial"/>
            <family val="2"/>
          </rPr>
          <t xml:space="preserve">
</t>
        </r>
      </text>
    </comment>
    <comment ref="B298" authorId="2" shapeId="0">
      <text>
        <r>
          <rPr>
            <b/>
            <sz val="12"/>
            <color indexed="81"/>
            <rFont val="Arial"/>
            <family val="2"/>
          </rPr>
          <t>Asignaciones destinadas a la adquisición de tierras, terrenos y predios urbanos baldíos, campos con o sin mejoras necesarios para los usos propios de los entes públicos.</t>
        </r>
        <r>
          <rPr>
            <sz val="12"/>
            <color indexed="81"/>
            <rFont val="Arial"/>
            <family val="2"/>
          </rPr>
          <t xml:space="preserve">
</t>
        </r>
      </text>
    </comment>
    <comment ref="B299" authorId="2" shapeId="0">
      <text>
        <r>
          <rPr>
            <b/>
            <sz val="12"/>
            <color indexed="81"/>
            <rFont val="Arial"/>
            <family val="2"/>
          </rPr>
          <t>Asignaciones destinadas a la adquisición de viviendas que son edificadas principalmente como residencias requeridos por los entes públicos para sus actividades. Incluye: garajes y otras estructuras asociadas requeridas.</t>
        </r>
        <r>
          <rPr>
            <sz val="12"/>
            <color indexed="81"/>
            <rFont val="Arial"/>
            <family val="2"/>
          </rPr>
          <t xml:space="preserve">
</t>
        </r>
      </text>
    </comment>
    <comment ref="B300" authorId="2" shapeId="0">
      <text>
        <r>
          <rPr>
            <b/>
            <sz val="12"/>
            <color indexed="81"/>
            <rFont val="Arial"/>
            <family val="2"/>
          </rPr>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r>
        <r>
          <rPr>
            <sz val="12"/>
            <color indexed="81"/>
            <rFont val="Arial"/>
            <family val="2"/>
          </rPr>
          <t xml:space="preserve">
</t>
        </r>
      </text>
    </comment>
    <comment ref="B301" authorId="2" shapeId="0">
      <text>
        <r>
          <rPr>
            <b/>
            <sz val="12"/>
            <color indexed="81"/>
            <rFont val="Arial"/>
            <family val="2"/>
          </rPr>
          <t>Asignaciones destinadas a cubrir el costo de los bienes inmuebles adquiridos por los entes públicos no incluidos o especificados en los conceptos y partidas del presente capítulo.</t>
        </r>
        <r>
          <rPr>
            <sz val="12"/>
            <color indexed="81"/>
            <rFont val="Arial"/>
            <family val="2"/>
          </rPr>
          <t xml:space="preserve">
</t>
        </r>
      </text>
    </comment>
    <comment ref="B302" authorId="2" shapeId="0">
      <text>
        <r>
          <rPr>
            <b/>
            <sz val="12"/>
            <color indexed="81"/>
            <rFont val="Arial"/>
            <family val="2"/>
          </rPr>
          <t>Asignaciones para la adquisición de derechos por el uso de activos de propiedad industrial, comercial, intelectual y otros, como por ejemplo: software, licencias, patentes, marcas, derechos, concesiones y franquicias.</t>
        </r>
        <r>
          <rPr>
            <sz val="12"/>
            <color indexed="81"/>
            <rFont val="Arial"/>
            <family val="2"/>
          </rPr>
          <t xml:space="preserve">
</t>
        </r>
      </text>
    </comment>
    <comment ref="B303" authorId="2" shapeId="0">
      <text>
        <r>
          <rPr>
            <b/>
            <sz val="12"/>
            <color indexed="81"/>
            <rFont val="Arial"/>
            <family val="2"/>
          </rPr>
          <t>Asignaciones destinadas a la adquisición de paquetes y programas de informática, para ser aplicados en los sistemas administrativos y operativos computarizados de los entes públicos, su descripción y los materiales de apoyo de los sistemas y las aplicaciones informáticas que se espera utilizar.</t>
        </r>
        <r>
          <rPr>
            <sz val="12"/>
            <color indexed="81"/>
            <rFont val="Arial"/>
            <family val="2"/>
          </rPr>
          <t xml:space="preserve">
</t>
        </r>
      </text>
    </comment>
    <comment ref="B304" authorId="2" shapeId="0">
      <text>
        <r>
          <rPr>
            <b/>
            <sz val="12"/>
            <color indexed="81"/>
            <rFont val="Arial"/>
            <family val="2"/>
          </rPr>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r>
        <r>
          <rPr>
            <sz val="12"/>
            <color indexed="81"/>
            <rFont val="Arial"/>
            <family val="2"/>
          </rPr>
          <t xml:space="preserve">
</t>
        </r>
      </text>
    </comment>
    <comment ref="B305" authorId="2" shapeId="0">
      <text>
        <r>
          <rPr>
            <b/>
            <sz val="12"/>
            <color indexed="81"/>
            <rFont val="Arial"/>
            <family val="2"/>
          </rPr>
          <t>Asignaciones destinadas a cubrir los gastos generados por el uso de nombres comerciales, símbolos o emblemas que identifiquen un producto o conjunto de productos, que otorgan derechos de exclusividad para su uso o explotación, por parte de los entes públicos.</t>
        </r>
        <r>
          <rPr>
            <sz val="12"/>
            <color indexed="81"/>
            <rFont val="Arial"/>
            <family val="2"/>
          </rPr>
          <t xml:space="preserve">
</t>
        </r>
      </text>
    </comment>
    <comment ref="B306" authorId="2" shapeId="0">
      <text>
        <r>
          <rPr>
            <b/>
            <sz val="12"/>
            <color indexed="81"/>
            <rFont val="Arial"/>
            <family val="2"/>
          </rPr>
          <t>Asignaciones destinadas para atender los gastos generados por el uso de obras técnicas, culturales, de arte o musicales, u otras pertenecientes a personas jurídicas o naturales, nacionales o extranjeras.</t>
        </r>
        <r>
          <rPr>
            <sz val="12"/>
            <color indexed="81"/>
            <rFont val="Arial"/>
            <family val="2"/>
          </rPr>
          <t xml:space="preserve">
</t>
        </r>
      </text>
    </comment>
    <comment ref="B307" authorId="2" shapeId="0">
      <text>
        <r>
          <rPr>
            <b/>
            <sz val="12"/>
            <color indexed="81"/>
            <rFont val="Arial"/>
            <family val="2"/>
          </rPr>
          <t>Asignaciones destinadas a cubrir la adquisición del derecho de explotación por un lapso de tiempo determinado de bienes y servicios por parte de una empresa a otra.</t>
        </r>
        <r>
          <rPr>
            <sz val="12"/>
            <color indexed="81"/>
            <rFont val="Arial"/>
            <family val="2"/>
          </rPr>
          <t xml:space="preserve">
</t>
        </r>
      </text>
    </comment>
    <comment ref="B308" authorId="2" shapeId="0">
      <text>
        <r>
          <rPr>
            <b/>
            <sz val="12"/>
            <color indexed="81"/>
            <rFont val="Arial"/>
            <family val="2"/>
          </rPr>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r>
        <r>
          <rPr>
            <sz val="12"/>
            <color indexed="81"/>
            <rFont val="Arial"/>
            <family val="2"/>
          </rPr>
          <t xml:space="preserve">
</t>
        </r>
      </text>
    </comment>
    <comment ref="B309" authorId="2" shapeId="0">
      <text>
        <r>
          <rPr>
            <b/>
            <sz val="12"/>
            <color indexed="81"/>
            <rFont val="Arial"/>
            <family val="2"/>
          </rPr>
          <t>Asignaciones destinadas a la adquisición de permisos informáticos e intelectuales.</t>
        </r>
        <r>
          <rPr>
            <sz val="12"/>
            <color indexed="81"/>
            <rFont val="Arial"/>
            <family val="2"/>
          </rPr>
          <t xml:space="preserve">
</t>
        </r>
      </text>
    </comment>
    <comment ref="B310" authorId="2" shapeId="0">
      <text>
        <r>
          <rPr>
            <b/>
            <sz val="12"/>
            <color indexed="81"/>
            <rFont val="Arial"/>
            <family val="2"/>
          </rPr>
          <t>Asignaciones destinadas a la adquisición de permisos para realizar negocios en general o un negocio o profesión en particular.</t>
        </r>
        <r>
          <rPr>
            <sz val="12"/>
            <color indexed="81"/>
            <rFont val="Arial"/>
            <family val="2"/>
          </rPr>
          <t xml:space="preserve">
</t>
        </r>
      </text>
    </comment>
    <comment ref="B311" authorId="2" shapeId="0">
      <text>
        <r>
          <rPr>
            <b/>
            <sz val="12"/>
            <color indexed="81"/>
            <rFont val="Arial"/>
            <family val="2"/>
          </rPr>
          <t>Asignaciones destinadas atenderá cubrir los gastos generados por concepto de otros activos intangibles, no incluidos en partidas específicas anteriores.</t>
        </r>
        <r>
          <rPr>
            <sz val="12"/>
            <color indexed="81"/>
            <rFont val="Arial"/>
            <family val="2"/>
          </rPr>
          <t xml:space="preserve">
</t>
        </r>
      </text>
    </comment>
    <comment ref="B312" authorId="2" shapeId="0">
      <text>
        <r>
          <rPr>
            <b/>
            <sz val="12"/>
            <color indexed="81"/>
            <rFont val="Arial"/>
            <family val="2"/>
          </rPr>
          <t>Asignaciones destinadas a obras por contrato y proyectos productivos y acciones de fomento. Incluye los gastos en estudios de pre-inversión y preparación del proyecto.</t>
        </r>
        <r>
          <rPr>
            <sz val="12"/>
            <color indexed="81"/>
            <rFont val="Arial"/>
            <family val="2"/>
          </rPr>
          <t xml:space="preserve">
</t>
        </r>
      </text>
    </comment>
    <comment ref="B313" authorId="2" shapeId="0">
      <text>
        <r>
          <rPr>
            <b/>
            <sz val="12"/>
            <color indexed="81"/>
            <rFont val="Arial"/>
            <family val="2"/>
          </rPr>
          <t>Asignaciones destinadas para construcciones en bienes de dominio público de acuerdo con lo establecido en el art. 7 de la Ley General de Bienes Nacionales y otras leyes aplicables. Incluye los gastos en estudios de pre-inversión y preparación del proyecto.</t>
        </r>
        <r>
          <rPr>
            <sz val="12"/>
            <color indexed="81"/>
            <rFont val="Arial"/>
            <family val="2"/>
          </rPr>
          <t xml:space="preserve">
</t>
        </r>
      </text>
    </comment>
    <comment ref="B314" authorId="2" shapeId="0">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r>
      </text>
    </comment>
    <comment ref="B315" authorId="2" shapeId="0">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r>
          <rPr>
            <sz val="12"/>
            <color indexed="81"/>
            <rFont val="Arial"/>
            <family val="2"/>
          </rPr>
          <t xml:space="preserve">
</t>
        </r>
      </text>
    </comment>
    <comment ref="B316" authorId="2" shapeId="0">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17" authorId="2" shapeId="0">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8" authorId="2" shapeId="0">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9" authorId="2" shapeId="0">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0" authorId="2" shapeId="0">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21" authorId="2" shapeId="0">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22" authorId="2" shapeId="0">
      <text>
        <r>
          <rPr>
            <b/>
            <sz val="12"/>
            <color indexed="81"/>
            <rFont val="Arial"/>
            <family val="2"/>
          </rPr>
          <t>Asignaciones para construcciones en bienes inmuebles propiedad de los entes públicos. Incluye los gastos en estudios de pre inversión y preparación del proyecto.</t>
        </r>
        <r>
          <rPr>
            <sz val="12"/>
            <color indexed="81"/>
            <rFont val="Arial"/>
            <family val="2"/>
          </rPr>
          <t xml:space="preserve">
</t>
        </r>
      </text>
    </comment>
    <comment ref="B323" authorId="2" shapeId="0">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4" authorId="2" shapeId="0">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5" authorId="2" shapeId="0">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26" authorId="2" shapeId="0">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7" authorId="2" shapeId="0">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8" authorId="2" shapeId="0">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9" authorId="2" shapeId="0">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30" authorId="2" shapeId="0">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31" authorId="2" shapeId="0">
      <text>
        <r>
          <rPr>
            <b/>
            <sz val="12"/>
            <color indexed="81"/>
            <rFont val="Arial"/>
            <family val="2"/>
          </rPr>
          <t>Erogaciones realizadas por los entes públicos con la finalidad de ejecutar proyectos de desarrollo productivo, económico y social y otros. Incluye el costo de la preparación de proyectos.</t>
        </r>
        <r>
          <rPr>
            <sz val="12"/>
            <color indexed="81"/>
            <rFont val="Arial"/>
            <family val="2"/>
          </rPr>
          <t xml:space="preserve">
</t>
        </r>
      </text>
    </comment>
    <comment ref="B332" authorId="2" shapeId="0">
      <text>
        <r>
          <rPr>
            <b/>
            <sz val="12"/>
            <color indexed="81"/>
            <rFont val="Arial"/>
            <family val="2"/>
          </rPr>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3" authorId="2" shapeId="0">
      <text>
        <r>
          <rPr>
            <b/>
            <sz val="12"/>
            <color indexed="81"/>
            <rFont val="Arial"/>
            <family val="2"/>
          </rPr>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4" authorId="2" shapeId="0">
      <text>
        <r>
          <rPr>
            <b/>
            <sz val="12"/>
            <color indexed="81"/>
            <rFont val="Arial"/>
            <family val="2"/>
          </rPr>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r>
        <r>
          <rPr>
            <sz val="12"/>
            <color indexed="81"/>
            <rFont val="Arial"/>
            <family val="2"/>
          </rPr>
          <t xml:space="preserve">
</t>
        </r>
      </text>
    </comment>
    <comment ref="B335" authorId="2" shapeId="0">
      <text>
        <r>
          <rPr>
            <b/>
            <sz val="12"/>
            <color indexed="81"/>
            <rFont val="Arial"/>
            <family val="2"/>
          </rPr>
          <t>Asignaciones destinadas al otorgamiento de créditos en forma directa o mediante fondos y fideicomisos a favor de los sectores social y privado, o de los municipios, para el financiamiento de acciones para el impulso de actividades productivas de acuerdo con las políticas, normas y disposiciones aplicables.</t>
        </r>
        <r>
          <rPr>
            <sz val="12"/>
            <color indexed="81"/>
            <rFont val="Arial"/>
            <family val="2"/>
          </rPr>
          <t xml:space="preserve">
</t>
        </r>
      </text>
    </comment>
    <comment ref="B336" authorId="2" shapeId="0">
      <text>
        <r>
          <rPr>
            <b/>
            <sz val="12"/>
            <color indexed="81"/>
            <rFont val="Arial"/>
            <family val="2"/>
          </rPr>
          <t>Asignaciones destinadas a otorgar créditos directos al sector social y privado,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7" authorId="2" shapeId="0">
      <text>
        <r>
          <rPr>
            <b/>
            <sz val="12"/>
            <color indexed="81"/>
            <rFont val="Arial"/>
            <family val="2"/>
          </rPr>
          <t>Asignaciones destinadas a otorgar créditos directos a municipios,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8" authorId="2" shapeId="0">
      <text>
        <r>
          <rPr>
            <b/>
            <sz val="12"/>
            <color indexed="81"/>
            <rFont val="Arial"/>
            <family val="2"/>
          </rPr>
          <t>Asignaciones para aportar capital directo o mediante la adquisición de acciones u otros valores representativos de capital a entidades paraestatales y empresas privadas; así como a organismos nacionales e internacionales.</t>
        </r>
        <r>
          <rPr>
            <sz val="12"/>
            <color indexed="81"/>
            <rFont val="Arial"/>
            <family val="2"/>
          </rPr>
          <t xml:space="preserve">
</t>
        </r>
      </text>
    </comment>
    <comment ref="B339" authorId="2" shapeId="0">
      <text>
        <r>
          <rPr>
            <b/>
            <sz val="12"/>
            <color indexed="81"/>
            <rFont val="Arial"/>
            <family val="2"/>
          </rPr>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r>
        <r>
          <rPr>
            <sz val="12"/>
            <color indexed="81"/>
            <rFont val="Arial"/>
            <family val="2"/>
          </rPr>
          <t xml:space="preserve">
</t>
        </r>
      </text>
    </comment>
    <comment ref="B340" authorId="2" shapeId="0">
      <text>
        <r>
          <rPr>
            <b/>
            <sz val="12"/>
            <color indexed="81"/>
            <rFont val="Arial"/>
            <family val="2"/>
          </rPr>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r>
        <r>
          <rPr>
            <sz val="12"/>
            <color indexed="81"/>
            <rFont val="Arial"/>
            <family val="2"/>
          </rPr>
          <t xml:space="preserve">
</t>
        </r>
      </text>
    </comment>
    <comment ref="B341" authorId="2" shapeId="0">
      <text>
        <r>
          <rPr>
            <b/>
            <sz val="12"/>
            <color indexed="81"/>
            <rFont val="Arial"/>
            <family val="2"/>
          </rPr>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r>
        <r>
          <rPr>
            <sz val="12"/>
            <color indexed="81"/>
            <rFont val="Arial"/>
            <family val="2"/>
          </rPr>
          <t xml:space="preserve">
</t>
        </r>
      </text>
    </comment>
    <comment ref="B342" authorId="2" shapeId="0">
      <text>
        <r>
          <rPr>
            <b/>
            <sz val="12"/>
            <color indexed="81"/>
            <rFont val="Arial"/>
            <family val="2"/>
          </rPr>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r>
        <r>
          <rPr>
            <sz val="12"/>
            <color indexed="81"/>
            <rFont val="Arial"/>
            <family val="2"/>
          </rPr>
          <t xml:space="preserve">
</t>
        </r>
      </text>
    </comment>
    <comment ref="B343" authorId="2" shapeId="0">
      <text>
        <r>
          <rPr>
            <b/>
            <sz val="12"/>
            <color indexed="81"/>
            <rFont val="Arial"/>
            <family val="2"/>
          </rPr>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r>
        <r>
          <rPr>
            <sz val="12"/>
            <color indexed="81"/>
            <rFont val="Arial"/>
            <family val="2"/>
          </rPr>
          <t xml:space="preserve">
</t>
        </r>
      </text>
    </comment>
    <comment ref="B344" authorId="2" shapeId="0">
      <text>
        <r>
          <rPr>
            <b/>
            <sz val="12"/>
            <color indexed="81"/>
            <rFont val="Arial"/>
            <family val="2"/>
          </rPr>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r>
        <r>
          <rPr>
            <sz val="12"/>
            <color indexed="81"/>
            <rFont val="Arial"/>
            <family val="2"/>
          </rPr>
          <t xml:space="preserve">
</t>
        </r>
      </text>
    </comment>
    <comment ref="B345" authorId="2" shapeId="0">
      <text>
        <r>
          <rPr>
            <b/>
            <sz val="12"/>
            <color indexed="81"/>
            <rFont val="Arial"/>
            <family val="2"/>
          </rPr>
          <t>Asignaciones para la adquisición de acciones y participaciones de capital en entidades del sector público, que se traduce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6" authorId="2" shapeId="0">
      <text>
        <r>
          <rPr>
            <b/>
            <sz val="12"/>
            <color indexed="81"/>
            <rFont val="Arial"/>
            <family val="2"/>
          </rPr>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liquidez.</t>
        </r>
        <r>
          <rPr>
            <sz val="12"/>
            <color indexed="81"/>
            <rFont val="Arial"/>
            <family val="2"/>
          </rPr>
          <t xml:space="preserve">
</t>
        </r>
      </text>
    </comment>
    <comment ref="B347" authorId="2" shapeId="0">
      <text>
        <r>
          <rPr>
            <b/>
            <sz val="12"/>
            <color indexed="81"/>
            <rFont val="Arial"/>
            <family val="2"/>
          </rPr>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8" authorId="2" shapeId="0">
      <text>
        <r>
          <rPr>
            <b/>
            <sz val="12"/>
            <color indexed="81"/>
            <rFont val="Arial"/>
            <family val="2"/>
          </rPr>
          <t>Asignaciones destinadas a financiar la adquisición de títulos y valores representativos de deuda. Excluye los depósitos temporales efectuados en el mercado de valores o de capitales por la intermediación de instituciones financieras.</t>
        </r>
        <r>
          <rPr>
            <sz val="12"/>
            <color indexed="81"/>
            <rFont val="Arial"/>
            <family val="2"/>
          </rPr>
          <t xml:space="preserve">
</t>
        </r>
      </text>
    </comment>
    <comment ref="B349" authorId="2" shapeId="0">
      <text>
        <r>
          <rPr>
            <b/>
            <sz val="12"/>
            <color indexed="81"/>
            <rFont val="Arial"/>
            <family val="2"/>
          </rPr>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r>
        <r>
          <rPr>
            <sz val="12"/>
            <color indexed="81"/>
            <rFont val="Arial"/>
            <family val="2"/>
          </rPr>
          <t xml:space="preserve">
</t>
        </r>
      </text>
    </comment>
    <comment ref="B350" authorId="2" shapeId="0">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r>
        <r>
          <rPr>
            <sz val="12"/>
            <color indexed="81"/>
            <rFont val="Arial"/>
            <family val="2"/>
          </rPr>
          <t xml:space="preserve">
</t>
        </r>
      </text>
    </comment>
    <comment ref="B351" authorId="2" shapeId="0">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r>
        <r>
          <rPr>
            <sz val="12"/>
            <color indexed="81"/>
            <rFont val="Arial"/>
            <family val="2"/>
          </rPr>
          <t xml:space="preserve">
</t>
        </r>
      </text>
    </comment>
    <comment ref="B352" authorId="2" shapeId="0">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3" authorId="2" shapeId="0">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4" authorId="2" shapeId="0">
      <text>
        <r>
          <rPr>
            <b/>
            <sz val="12"/>
            <color indexed="81"/>
            <rFont val="Arial"/>
            <family val="2"/>
          </rPr>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5" authorId="2" shapeId="0">
      <text>
        <r>
          <rPr>
            <b/>
            <sz val="12"/>
            <color indexed="81"/>
            <rFont val="Arial"/>
            <family val="2"/>
          </rPr>
          <t>Asignaciones destinadas a la concesión de préstamos a entes públicos y al sector privado.</t>
        </r>
        <r>
          <rPr>
            <sz val="12"/>
            <color indexed="81"/>
            <rFont val="Arial"/>
            <family val="2"/>
          </rPr>
          <t xml:space="preserve">
</t>
        </r>
      </text>
    </comment>
    <comment ref="B356" authorId="2" shapeId="0">
      <text>
        <r>
          <rPr>
            <b/>
            <sz val="12"/>
            <color indexed="81"/>
            <rFont val="Arial"/>
            <family val="2"/>
          </rPr>
          <t>Asignaciones destinadas para la concesión de préstamos a entidades paraestatales no empresariales y no financieras con fines de política económica.</t>
        </r>
        <r>
          <rPr>
            <sz val="12"/>
            <color indexed="81"/>
            <rFont val="Arial"/>
            <family val="2"/>
          </rPr>
          <t xml:space="preserve">
</t>
        </r>
      </text>
    </comment>
    <comment ref="B357" authorId="2" shapeId="0">
      <text>
        <r>
          <rPr>
            <b/>
            <sz val="12"/>
            <color indexed="81"/>
            <rFont val="Arial"/>
            <family val="2"/>
          </rPr>
          <t>Asignaciones destinadas a la concesión de préstamos a entidades paraestatales empresariales y no financieras con fines de política económica.</t>
        </r>
        <r>
          <rPr>
            <sz val="12"/>
            <color indexed="81"/>
            <rFont val="Arial"/>
            <family val="2"/>
          </rPr>
          <t xml:space="preserve">
</t>
        </r>
      </text>
    </comment>
    <comment ref="B358" authorId="2" shapeId="0">
      <text>
        <r>
          <rPr>
            <b/>
            <sz val="12"/>
            <color indexed="81"/>
            <rFont val="Arial"/>
            <family val="2"/>
          </rPr>
          <t>Asignaciones destinadas a la concesión de préstamos a instituciones paraestatales públicas financieras con fines de política económica.</t>
        </r>
        <r>
          <rPr>
            <sz val="12"/>
            <color indexed="81"/>
            <rFont val="Arial"/>
            <family val="2"/>
          </rPr>
          <t xml:space="preserve">
</t>
        </r>
      </text>
    </comment>
    <comment ref="B359" authorId="2" shapeId="0">
      <text>
        <r>
          <rPr>
            <b/>
            <sz val="12"/>
            <color indexed="81"/>
            <rFont val="Arial"/>
            <family val="2"/>
          </rPr>
          <t>Asignaciones destinadas a la concesión de préstamos a entidades federativas y municipios con fines de política económica.</t>
        </r>
        <r>
          <rPr>
            <sz val="12"/>
            <color indexed="81"/>
            <rFont val="Arial"/>
            <family val="2"/>
          </rPr>
          <t xml:space="preserve">
</t>
        </r>
      </text>
    </comment>
    <comment ref="B360" authorId="2" shapeId="0">
      <text>
        <r>
          <rPr>
            <b/>
            <sz val="12"/>
            <color indexed="81"/>
            <rFont val="Arial"/>
            <family val="2"/>
          </rPr>
          <t>Asignaciones destinadas a la concesión de préstamos al sector privado, tales como: préstamos al personal, a sindicatos y demás erogaciones recuperables, con fines de política económica.</t>
        </r>
        <r>
          <rPr>
            <sz val="12"/>
            <color indexed="81"/>
            <rFont val="Arial"/>
            <family val="2"/>
          </rPr>
          <t xml:space="preserve">
</t>
        </r>
      </text>
    </comment>
    <comment ref="B361" authorId="2" shapeId="0">
      <text>
        <r>
          <rPr>
            <b/>
            <sz val="12"/>
            <color indexed="81"/>
            <rFont val="Arial"/>
            <family val="2"/>
          </rPr>
          <t>Asignaciones destinadas a la concesión de préstamos al sector externo con fines de política económica.</t>
        </r>
        <r>
          <rPr>
            <sz val="12"/>
            <color indexed="81"/>
            <rFont val="Arial"/>
            <family val="2"/>
          </rPr>
          <t xml:space="preserve">
</t>
        </r>
      </text>
    </comment>
    <comment ref="B362" authorId="2" shapeId="0">
      <text>
        <r>
          <rPr>
            <b/>
            <sz val="12"/>
            <color indexed="81"/>
            <rFont val="Arial"/>
            <family val="2"/>
          </rPr>
          <t>Asignaciones destinadas para la concesión de préstamos entre entes públicos con fines de gestión de liquidez.</t>
        </r>
        <r>
          <rPr>
            <sz val="12"/>
            <color indexed="81"/>
            <rFont val="Arial"/>
            <family val="2"/>
          </rPr>
          <t xml:space="preserve">
</t>
        </r>
      </text>
    </comment>
    <comment ref="B363" authorId="2" shapeId="0">
      <text>
        <r>
          <rPr>
            <b/>
            <sz val="12"/>
            <color indexed="81"/>
            <rFont val="Arial"/>
            <family val="2"/>
          </rPr>
          <t>Asignaciones destinadas para la concesión de préstamos al sector privado con fines de gestión de liquidez.</t>
        </r>
        <r>
          <rPr>
            <sz val="12"/>
            <color indexed="81"/>
            <rFont val="Arial"/>
            <family val="2"/>
          </rPr>
          <t xml:space="preserve">
</t>
        </r>
      </text>
    </comment>
    <comment ref="B364" authorId="2" shapeId="0">
      <text>
        <r>
          <rPr>
            <b/>
            <sz val="12"/>
            <color indexed="81"/>
            <rFont val="Arial"/>
            <family val="2"/>
          </rPr>
          <t>Asignaciones destinadas para la concesión de préstamos al sector externo con fines de gestión de liquidez.</t>
        </r>
        <r>
          <rPr>
            <sz val="12"/>
            <color indexed="81"/>
            <rFont val="Arial"/>
            <family val="2"/>
          </rPr>
          <t xml:space="preserve">
</t>
        </r>
      </text>
    </comment>
    <comment ref="B365" authorId="2" shapeId="0">
      <text>
        <r>
          <rPr>
            <b/>
            <sz val="12"/>
            <color indexed="81"/>
            <rFont val="Arial"/>
            <family val="2"/>
          </rPr>
          <t>Asignaciones a fideicomisos, mandatos y otros análogos para constituir o incrementar su patrimonio.</t>
        </r>
        <r>
          <rPr>
            <sz val="12"/>
            <color indexed="81"/>
            <rFont val="Arial"/>
            <family val="2"/>
          </rPr>
          <t xml:space="preserve">
</t>
        </r>
      </text>
    </comment>
    <comment ref="B366" authorId="2" shapeId="0">
      <text>
        <r>
          <rPr>
            <b/>
            <sz val="12"/>
            <color indexed="81"/>
            <rFont val="Arial"/>
            <family val="2"/>
          </rPr>
          <t>Asignaciones destinadas para construir o incrementar los fideicomisos del Poder Ejecutivo, con fines de política económica.</t>
        </r>
        <r>
          <rPr>
            <sz val="12"/>
            <color indexed="81"/>
            <rFont val="Arial"/>
            <family val="2"/>
          </rPr>
          <t xml:space="preserve">
</t>
        </r>
      </text>
    </comment>
    <comment ref="B367" authorId="2" shapeId="0">
      <text>
        <r>
          <rPr>
            <b/>
            <sz val="12"/>
            <color indexed="81"/>
            <rFont val="Arial"/>
            <family val="2"/>
          </rPr>
          <t>Asignaciones destinadas para construir o incrementar los fideicomisos del Poder Legislativo, con fines de política económica.</t>
        </r>
        <r>
          <rPr>
            <sz val="12"/>
            <color indexed="81"/>
            <rFont val="Arial"/>
            <family val="2"/>
          </rPr>
          <t xml:space="preserve">
</t>
        </r>
      </text>
    </comment>
    <comment ref="B368" authorId="2" shapeId="0">
      <text>
        <r>
          <rPr>
            <b/>
            <sz val="12"/>
            <color indexed="81"/>
            <rFont val="Arial"/>
            <family val="2"/>
          </rPr>
          <t>Asignaciones destinadas para construir o incrementar los fideicomisos del Poder Judicial, con fines de política económica.</t>
        </r>
        <r>
          <rPr>
            <sz val="12"/>
            <color indexed="81"/>
            <rFont val="Arial"/>
            <family val="2"/>
          </rPr>
          <t xml:space="preserve">
</t>
        </r>
      </text>
    </comment>
    <comment ref="B369" authorId="2" shapeId="0">
      <text>
        <r>
          <rPr>
            <b/>
            <sz val="12"/>
            <color indexed="81"/>
            <rFont val="Arial"/>
            <family val="2"/>
          </rPr>
          <t>Asignaciones destinadas para construir o incrementar los fideicomisos públicos no empresariales y no financieros, con fines de política económica.</t>
        </r>
        <r>
          <rPr>
            <sz val="12"/>
            <color indexed="81"/>
            <rFont val="Arial"/>
            <family val="2"/>
          </rPr>
          <t xml:space="preserve">
</t>
        </r>
      </text>
    </comment>
    <comment ref="B370" authorId="2" shapeId="0">
      <text>
        <r>
          <rPr>
            <b/>
            <sz val="12"/>
            <color indexed="81"/>
            <rFont val="Arial"/>
            <family val="2"/>
          </rPr>
          <t>Asignaciones destinadas para construir o incrementar los fideicomisos públicos empresariales y no financieros, con fines de política económica.</t>
        </r>
        <r>
          <rPr>
            <sz val="12"/>
            <color indexed="81"/>
            <rFont val="Arial"/>
            <family val="2"/>
          </rPr>
          <t xml:space="preserve">
</t>
        </r>
      </text>
    </comment>
    <comment ref="B371" authorId="2" shapeId="0">
      <text>
        <r>
          <rPr>
            <b/>
            <sz val="12"/>
            <color indexed="81"/>
            <rFont val="Arial"/>
            <family val="2"/>
          </rPr>
          <t>Asignaciones destinadas para construir o incrementar a fideicomisos públicos financieros, con fines de política económica.</t>
        </r>
        <r>
          <rPr>
            <sz val="12"/>
            <color indexed="81"/>
            <rFont val="Arial"/>
            <family val="2"/>
          </rPr>
          <t xml:space="preserve">
</t>
        </r>
      </text>
    </comment>
    <comment ref="B372" authorId="2" shapeId="0">
      <text>
        <r>
          <rPr>
            <b/>
            <sz val="12"/>
            <color indexed="81"/>
            <rFont val="Arial"/>
            <family val="2"/>
          </rPr>
          <t>Asignaciones a fideicomisos a favor de entidades federativas, con fines de política económica.</t>
        </r>
        <r>
          <rPr>
            <sz val="12"/>
            <color indexed="81"/>
            <rFont val="Arial"/>
            <family val="2"/>
          </rPr>
          <t xml:space="preserve">
</t>
        </r>
      </text>
    </comment>
    <comment ref="B373" authorId="2" shapeId="0">
      <text>
        <r>
          <rPr>
            <b/>
            <sz val="12"/>
            <color indexed="81"/>
            <rFont val="Arial"/>
            <family val="2"/>
          </rPr>
          <t>Asignaciones a fideicomisos de municipios con fines de política económica.</t>
        </r>
        <r>
          <rPr>
            <sz val="12"/>
            <color indexed="81"/>
            <rFont val="Arial"/>
            <family val="2"/>
          </rPr>
          <t xml:space="preserve">
</t>
        </r>
      </text>
    </comment>
    <comment ref="B374" authorId="2" shapeId="0">
      <text>
        <r>
          <rPr>
            <b/>
            <sz val="12"/>
            <color indexed="81"/>
            <rFont val="Arial"/>
            <family val="2"/>
          </rPr>
          <t>Asignaciones a fideicomisos de empresas privadas y particulares con fines de política económica.</t>
        </r>
        <r>
          <rPr>
            <sz val="12"/>
            <color indexed="81"/>
            <rFont val="Arial"/>
            <family val="2"/>
          </rPr>
          <t xml:space="preserve">
</t>
        </r>
      </text>
    </comment>
    <comment ref="B375" authorId="2" shapeId="0">
      <text>
        <r>
          <rPr>
            <b/>
            <sz val="12"/>
            <color indexed="81"/>
            <rFont val="Arial"/>
            <family val="2"/>
          </rPr>
          <t>Asignaciones destinadas a inversiones financieras no comprendidas en conceptos anteriores, tales como: la inversión en capital de trabajo en instituciones que se ocupan de actividades comerciales como son las tiendas y farmacias del ISSSTE e instituciones similares.</t>
        </r>
        <r>
          <rPr>
            <sz val="12"/>
            <color indexed="81"/>
            <rFont val="Arial"/>
            <family val="2"/>
          </rPr>
          <t xml:space="preserve">
</t>
        </r>
      </text>
    </comment>
    <comment ref="B376" authorId="2" shapeId="0">
      <text>
        <r>
          <rPr>
            <b/>
            <sz val="12"/>
            <color indexed="81"/>
            <rFont val="Arial"/>
            <family val="2"/>
          </rPr>
          <t>Asignaciones destinadas a colocaciones a largo plazo en moneda nacional.</t>
        </r>
        <r>
          <rPr>
            <sz val="12"/>
            <color indexed="81"/>
            <rFont val="Arial"/>
            <family val="2"/>
          </rPr>
          <t xml:space="preserve">
</t>
        </r>
      </text>
    </comment>
    <comment ref="B377" authorId="2" shapeId="0">
      <text>
        <r>
          <rPr>
            <b/>
            <sz val="12"/>
            <color indexed="81"/>
            <rFont val="Arial"/>
            <family val="2"/>
          </rPr>
          <t>Asignaciones destinadas a colocaciones financieras a largo plazo en moneda extranjera.</t>
        </r>
        <r>
          <rPr>
            <sz val="12"/>
            <color indexed="81"/>
            <rFont val="Arial"/>
            <family val="2"/>
          </rPr>
          <t xml:space="preserve">
</t>
        </r>
      </text>
    </comment>
    <comment ref="B378" authorId="2" shapeId="0">
      <text>
        <r>
          <rPr>
            <b/>
            <sz val="12"/>
            <color indexed="81"/>
            <rFont val="Arial"/>
            <family val="2"/>
          </rPr>
          <t>Provisiones presupuestarias para hacer frente a las erogaciones que se deriven de contingencias o fenómenos climáticos, meteorológicos o económicos, con el fin de prevenir o resarcir daños a la población o a la infraestructura pública; como las derivadas de las responsabilidades de los entes públicos.</t>
        </r>
        <r>
          <rPr>
            <sz val="12"/>
            <color indexed="81"/>
            <rFont val="Arial"/>
            <family val="2"/>
          </rPr>
          <t xml:space="preserve">
</t>
        </r>
      </text>
    </comment>
    <comment ref="B379" authorId="2" shapeId="0">
      <text>
        <r>
          <rPr>
            <b/>
            <sz val="12"/>
            <color indexed="81"/>
            <rFont val="Arial"/>
            <family val="2"/>
          </rPr>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0" authorId="2" shapeId="0">
      <text>
        <r>
          <rPr>
            <b/>
            <sz val="12"/>
            <color indexed="81"/>
            <rFont val="Arial"/>
            <family val="2"/>
          </rPr>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1" authorId="2" shapeId="0">
      <text>
        <r>
          <rPr>
            <b/>
            <sz val="12"/>
            <color indexed="81"/>
            <rFont val="Arial"/>
            <family val="2"/>
          </rPr>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382" authorId="2" shapeId="0">
      <text>
        <r>
          <rPr>
            <b/>
            <sz val="12"/>
            <color indexed="81"/>
            <rFont val="Arial"/>
            <family val="2"/>
          </rPr>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r>
        <r>
          <rPr>
            <sz val="12"/>
            <color indexed="81"/>
            <rFont val="Arial"/>
            <family val="2"/>
          </rPr>
          <t xml:space="preserve">
</t>
        </r>
      </text>
    </comment>
    <comment ref="B383" authorId="2" shapeId="0">
      <text>
        <r>
          <rPr>
            <b/>
            <sz val="12"/>
            <color indexed="81"/>
            <rFont val="Arial"/>
            <family val="2"/>
          </rPr>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r>
        <r>
          <rPr>
            <sz val="12"/>
            <color indexed="81"/>
            <rFont val="Arial"/>
            <family val="2"/>
          </rPr>
          <t xml:space="preserve">
</t>
        </r>
      </text>
    </comment>
    <comment ref="B384" authorId="2" shapeId="0">
      <text>
        <r>
          <rPr>
            <b/>
            <sz val="12"/>
            <color indexed="81"/>
            <rFont val="Arial"/>
            <family val="2"/>
          </rPr>
          <t>Asignaciones de recursos previstos en el Presupuesto de Egresos por concepto de las estimaciones de participaciones  en los ingresos federales que conforme a la Ley de Coordinación Fiscal correspondan a las haciendas públicas de los estados, municipios y Distrito Federal.</t>
        </r>
        <r>
          <rPr>
            <sz val="12"/>
            <color indexed="81"/>
            <rFont val="Arial"/>
            <family val="2"/>
          </rPr>
          <t xml:space="preserve">
</t>
        </r>
      </text>
    </comment>
    <comment ref="B385" authorId="2" shapeId="0">
      <text>
        <r>
          <rPr>
            <b/>
            <sz val="12"/>
            <color indexed="81"/>
            <rFont val="Arial"/>
            <family val="2"/>
          </rPr>
          <t>Asignaciones que prevén estimaciones por el porcentaje del importe total que se distribuye entre las  entidades federativas y de la parte correspondiente en materia de derechos.</t>
        </r>
        <r>
          <rPr>
            <sz val="12"/>
            <color indexed="81"/>
            <rFont val="Arial"/>
            <family val="2"/>
          </rPr>
          <t xml:space="preserve">
</t>
        </r>
      </text>
    </comment>
    <comment ref="B386" authorId="2" shapeId="0">
      <text>
        <r>
          <rPr>
            <b/>
            <sz val="12"/>
            <color indexed="81"/>
            <rFont val="Arial"/>
            <family val="2"/>
          </rPr>
          <t>Recursos de los estados a los municipios que se derivan del Sistema Nacional de Coordinación Fiscal, así como las que correspondan a sistemas estatales de coordinación fiscal determinados por las leyes correspondientes.</t>
        </r>
        <r>
          <rPr>
            <sz val="12"/>
            <color indexed="81"/>
            <rFont val="Arial"/>
            <family val="2"/>
          </rPr>
          <t xml:space="preserve">
</t>
        </r>
      </text>
    </comment>
    <comment ref="B387" authorId="2" shapeId="0">
      <text>
        <r>
          <rPr>
            <b/>
            <sz val="12"/>
            <color indexed="81"/>
            <rFont val="Arial"/>
            <family val="2"/>
          </rPr>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8" authorId="2" shapeId="0">
      <text>
        <r>
          <rPr>
            <b/>
            <sz val="12"/>
            <color indexed="81"/>
            <rFont val="Arial"/>
            <family val="2"/>
          </rPr>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9" authorId="2" shapeId="0">
      <text>
        <r>
          <rPr>
            <b/>
            <sz val="12"/>
            <color indexed="81"/>
            <rFont val="Arial"/>
            <family val="2"/>
          </rPr>
          <t xml:space="preserve">Asignaciones destinadas a cubrir los incentivos derivados de convenios de colaboración administrativa  que se celebren con otros órdenes de gobierno.
</t>
        </r>
      </text>
    </comment>
    <comment ref="B390" authorId="2" shapeId="0">
      <text>
        <r>
          <rPr>
            <b/>
            <sz val="12"/>
            <color indexed="81"/>
            <rFont val="Arial"/>
            <family val="2"/>
          </rPr>
          <t>Recursos que corresponden a las entidades federativas y municipios que se derivan del Sistema Nacional de Coordinación Fiscal, de conformidad a lo establecido por el capítulo V de la Ley de Coordinación Fiscal.</t>
        </r>
        <r>
          <rPr>
            <sz val="12"/>
            <color indexed="81"/>
            <rFont val="Arial"/>
            <family val="2"/>
          </rPr>
          <t xml:space="preserve">
</t>
        </r>
      </text>
    </comment>
    <comment ref="B391" authorId="2" shapeId="0">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r>
        <r>
          <rPr>
            <sz val="12"/>
            <color indexed="81"/>
            <rFont val="Arial"/>
            <family val="2"/>
          </rPr>
          <t xml:space="preserve">
</t>
        </r>
      </text>
    </comment>
    <comment ref="B392" authorId="2" shapeId="0">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3" authorId="2" shapeId="0">
      <text>
        <r>
          <rPr>
            <b/>
            <sz val="12"/>
            <color indexed="81"/>
            <rFont val="Arial"/>
            <family val="2"/>
          </rPr>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4" authorId="2" shapeId="0">
      <text>
        <r>
          <rPr>
            <b/>
            <sz val="12"/>
            <color indexed="81"/>
            <rFont val="Arial"/>
            <family val="2"/>
          </rPr>
          <t>Asignaciones destinadas a cubrir las aportaciones anuales para cada familia beneficiaria del Sistema de Protección Social en Salud, conforme al porcentaje y, en su caso, las actualizaciones que se determinen conforme a la Ley General de Salud.</t>
        </r>
        <r>
          <rPr>
            <sz val="12"/>
            <color indexed="81"/>
            <rFont val="Arial"/>
            <family val="2"/>
          </rPr>
          <t xml:space="preserve">
</t>
        </r>
      </text>
    </comment>
    <comment ref="B395" authorId="2" shapeId="0">
      <text>
        <r>
          <rPr>
            <b/>
            <sz val="12"/>
            <color indexed="81"/>
            <rFont val="Arial"/>
            <family val="2"/>
          </rPr>
          <t>Recursos destinados a compensar la disminución en ingresos participables a las entidades federativas y municipios.</t>
        </r>
        <r>
          <rPr>
            <sz val="12"/>
            <color indexed="81"/>
            <rFont val="Arial"/>
            <family val="2"/>
          </rPr>
          <t xml:space="preserve">
</t>
        </r>
      </text>
    </comment>
    <comment ref="B396" authorId="2" shapeId="0">
      <text>
        <r>
          <rPr>
            <b/>
            <sz val="12"/>
            <color indexed="81"/>
            <rFont val="Arial"/>
            <family val="2"/>
          </rPr>
          <t>Recursos asignados a un ente público y reasignado por éste a otro a través de convenios para su ejecución.</t>
        </r>
        <r>
          <rPr>
            <sz val="12"/>
            <color indexed="81"/>
            <rFont val="Arial"/>
            <family val="2"/>
          </rPr>
          <t xml:space="preserve">
</t>
        </r>
      </text>
    </comment>
    <comment ref="B397" authorId="2" shapeId="0">
      <text>
        <r>
          <rPr>
            <b/>
            <sz val="12"/>
            <color indexed="81"/>
            <rFont val="Arial"/>
            <family val="2"/>
          </rPr>
          <t>Asignaciones destinadas a los convenios que celebran los entes públicos con el propósito de reasignar la ejecución de funciones, programas o proyectos federales y, en su caso, recursos humanos o materiales.</t>
        </r>
        <r>
          <rPr>
            <sz val="12"/>
            <color indexed="81"/>
            <rFont val="Arial"/>
            <family val="2"/>
          </rPr>
          <t xml:space="preserve">
</t>
        </r>
      </text>
    </comment>
    <comment ref="B398" authorId="2" shapeId="0">
      <text>
        <r>
          <rPr>
            <b/>
            <sz val="12"/>
            <color indexed="81"/>
            <rFont val="Arial"/>
            <family val="2"/>
          </rPr>
          <t>Asignaciones destinadas a los convenios que  celebran los entes públicos con el propósito de descentralizar la ejecución de funciones, programas o proyectos federales y, en su caso, recursos humanos o materiales.</t>
        </r>
        <r>
          <rPr>
            <sz val="12"/>
            <color indexed="81"/>
            <rFont val="Arial"/>
            <family val="2"/>
          </rPr>
          <t xml:space="preserve">
</t>
        </r>
      </text>
    </comment>
    <comment ref="B399" authorId="2" shapeId="0">
      <text>
        <r>
          <rPr>
            <b/>
            <sz val="12"/>
            <color indexed="81"/>
            <rFont val="Arial"/>
            <family val="2"/>
          </rPr>
          <t>Asignaciones destinadas a otros convenios no especificados en las partidas anteriores que celebran los entes públicos.</t>
        </r>
        <r>
          <rPr>
            <sz val="12"/>
            <color indexed="81"/>
            <rFont val="Arial"/>
            <family val="2"/>
          </rPr>
          <t xml:space="preserve">
</t>
        </r>
      </text>
    </comment>
    <comment ref="B400" authorId="2" shapeId="0">
      <text>
        <r>
          <rPr>
            <b/>
            <sz val="12"/>
            <color indexed="81"/>
            <rFont val="Arial"/>
            <family val="2"/>
          </rPr>
          <t>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r>
        <r>
          <rPr>
            <sz val="12"/>
            <color indexed="81"/>
            <rFont val="Arial"/>
            <family val="2"/>
          </rPr>
          <t xml:space="preserve">
</t>
        </r>
      </text>
    </comment>
    <comment ref="B401" authorId="2" shapeId="0">
      <text>
        <r>
          <rPr>
            <b/>
            <sz val="12"/>
            <color indexed="81"/>
            <rFont val="Arial"/>
            <family val="2"/>
          </rPr>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02" authorId="2" shapeId="0">
      <text>
        <r>
          <rPr>
            <b/>
            <sz val="12"/>
            <color indexed="81"/>
            <rFont val="Arial"/>
            <family val="2"/>
          </rPr>
          <t>Asignaciones destinadas a cubrir el pago principal derivado de los créditos contraídos en moneda nacional con instituciones de crédito establecidas en el territorio nacional.</t>
        </r>
        <r>
          <rPr>
            <sz val="12"/>
            <color indexed="81"/>
            <rFont val="Arial"/>
            <family val="2"/>
          </rPr>
          <t xml:space="preserve">
</t>
        </r>
      </text>
    </comment>
    <comment ref="B403" authorId="2" shapeId="0">
      <text>
        <r>
          <rPr>
            <b/>
            <sz val="12"/>
            <color indexed="81"/>
            <rFont val="Arial"/>
            <family val="2"/>
          </rPr>
          <t>Asignaciones para el pago del principal derivado de la colocación de valores por los entes públicos en territorio nacional.</t>
        </r>
        <r>
          <rPr>
            <sz val="12"/>
            <color indexed="81"/>
            <rFont val="Arial"/>
            <family val="2"/>
          </rPr>
          <t xml:space="preserve">
</t>
        </r>
      </text>
    </comment>
    <comment ref="B404" authorId="2" shapeId="0">
      <text>
        <r>
          <rPr>
            <b/>
            <sz val="12"/>
            <color indexed="81"/>
            <rFont val="Arial"/>
            <family val="2"/>
          </rPr>
          <t>Asignaciones para la amortización de financiamientos contraídos con arrendadoras nacionales o en el que su pago esté convenido en moneda nacional.</t>
        </r>
        <r>
          <rPr>
            <sz val="12"/>
            <color indexed="81"/>
            <rFont val="Arial"/>
            <family val="2"/>
          </rPr>
          <t xml:space="preserve">
</t>
        </r>
      </text>
    </comment>
    <comment ref="B405" authorId="2" shapeId="0">
      <text>
        <r>
          <rPr>
            <b/>
            <sz val="12"/>
            <color indexed="81"/>
            <rFont val="Arial"/>
            <family val="2"/>
          </rPr>
          <t>Asignaciones destinadas a cubrir el pago del principal, derivado de los créditos contraídos en moneda extranjera con bancos establecidos fuera del territorio nacional.</t>
        </r>
        <r>
          <rPr>
            <sz val="12"/>
            <color indexed="81"/>
            <rFont val="Arial"/>
            <family val="2"/>
          </rPr>
          <t xml:space="preserve">
</t>
        </r>
      </text>
    </comment>
    <comment ref="B406" authorId="2" shapeId="0">
      <text>
        <r>
          <rPr>
            <b/>
            <sz val="12"/>
            <color indexed="81"/>
            <rFont val="Arial"/>
            <family val="2"/>
          </rPr>
          <t>Asignaciones destinadas a cubrir el pago del principal de los financiamientos contratados con el Banco Internacional de Reconstrucción y Fomento, el Banco Interamericano de Desarrollo y otras instituciones análogas.</t>
        </r>
        <r>
          <rPr>
            <sz val="12"/>
            <color indexed="81"/>
            <rFont val="Arial"/>
            <family val="2"/>
          </rPr>
          <t xml:space="preserve">
</t>
        </r>
      </text>
    </comment>
    <comment ref="B407" authorId="2" shapeId="0">
      <text>
        <r>
          <rPr>
            <b/>
            <sz val="12"/>
            <color indexed="81"/>
            <rFont val="Arial"/>
            <family val="2"/>
          </rPr>
          <t>Asignaciones para el pago del principal derivado de los financiamientos otorgados por gobiernos extranjeros a través de sus instituciones de crédito.</t>
        </r>
        <r>
          <rPr>
            <sz val="12"/>
            <color indexed="81"/>
            <rFont val="Arial"/>
            <family val="2"/>
          </rPr>
          <t xml:space="preserve">
</t>
        </r>
      </text>
    </comment>
    <comment ref="B408" authorId="2" shapeId="0">
      <text>
        <r>
          <rPr>
            <b/>
            <sz val="12"/>
            <color indexed="81"/>
            <rFont val="Arial"/>
            <family val="2"/>
          </rPr>
          <t>Asignaciones para el pago del principal derivado de la colocación de títulos y valores mexicanos en los mercados extranjeros.</t>
        </r>
        <r>
          <rPr>
            <sz val="12"/>
            <color indexed="81"/>
            <rFont val="Arial"/>
            <family val="2"/>
          </rPr>
          <t xml:space="preserve">
</t>
        </r>
      </text>
    </comment>
    <comment ref="B409" authorId="2" shapeId="0">
      <text>
        <r>
          <rPr>
            <b/>
            <sz val="12"/>
            <color indexed="81"/>
            <rFont val="Arial"/>
            <family val="2"/>
          </rPr>
          <t>Asignaciones para la amortización de financiamientos contraídos con arrendadoras extranjeras en el que su pago esté convenido en moneda extranjera.</t>
        </r>
        <r>
          <rPr>
            <sz val="12"/>
            <color indexed="81"/>
            <rFont val="Arial"/>
            <family val="2"/>
          </rPr>
          <t xml:space="preserve">
</t>
        </r>
      </text>
    </comment>
    <comment ref="B410" authorId="2" shapeId="0">
      <text>
        <r>
          <rPr>
            <b/>
            <sz val="12"/>
            <color indexed="81"/>
            <rFont val="Arial"/>
            <family val="2"/>
          </rPr>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11" authorId="2" shapeId="0">
      <text>
        <r>
          <rPr>
            <b/>
            <sz val="12"/>
            <color indexed="81"/>
            <rFont val="Arial"/>
            <family val="2"/>
          </rPr>
          <t>Asignaciones destinadas al pago de intereses derivados de los créditos contratados con instituciones de crédito nacionales.</t>
        </r>
        <r>
          <rPr>
            <sz val="12"/>
            <color indexed="81"/>
            <rFont val="Arial"/>
            <family val="2"/>
          </rPr>
          <t xml:space="preserve">
</t>
        </r>
      </text>
    </comment>
    <comment ref="B412" authorId="2" shapeId="0">
      <text>
        <r>
          <rPr>
            <b/>
            <sz val="12"/>
            <color indexed="81"/>
            <rFont val="Arial"/>
            <family val="2"/>
          </rPr>
          <t>Asignaciones destinadas al pago de intereses por la colocación de títulos y valores gubernamentales colocados en territorio nacional.</t>
        </r>
        <r>
          <rPr>
            <sz val="12"/>
            <color indexed="81"/>
            <rFont val="Arial"/>
            <family val="2"/>
          </rPr>
          <t xml:space="preserve">
</t>
        </r>
      </text>
    </comment>
    <comment ref="B413" authorId="2" shapeId="0">
      <text>
        <r>
          <rPr>
            <b/>
            <sz val="12"/>
            <color indexed="81"/>
            <rFont val="Arial"/>
            <family val="2"/>
          </rPr>
          <t>Asignaciones destinadas al pago de intereses derivado de la contratación de arrendamientos financieros nacionales.</t>
        </r>
        <r>
          <rPr>
            <sz val="12"/>
            <color indexed="81"/>
            <rFont val="Arial"/>
            <family val="2"/>
          </rPr>
          <t xml:space="preserve">
</t>
        </r>
      </text>
    </comment>
    <comment ref="B414" authorId="2" shapeId="0">
      <text>
        <r>
          <rPr>
            <b/>
            <sz val="12"/>
            <color indexed="81"/>
            <rFont val="Arial"/>
            <family val="2"/>
          </rPr>
          <t>Asignaciones destinadas al pago de intereses derivados de créditos contratados con la banca comercial externa.</t>
        </r>
        <r>
          <rPr>
            <sz val="12"/>
            <color indexed="81"/>
            <rFont val="Arial"/>
            <family val="2"/>
          </rPr>
          <t xml:space="preserve">
</t>
        </r>
      </text>
    </comment>
    <comment ref="B415" authorId="2" shapeId="0">
      <text>
        <r>
          <rPr>
            <b/>
            <sz val="12"/>
            <color indexed="81"/>
            <rFont val="Arial"/>
            <family val="2"/>
          </rPr>
          <t>Asignaciones destinadas al pago de intereses por la contratación de financiamientos con el Banco Internacional de Reconstrucción y Fomento, el Banco Interamericano de Desarrollo y otras instituciones análogas.</t>
        </r>
        <r>
          <rPr>
            <sz val="12"/>
            <color indexed="81"/>
            <rFont val="Arial"/>
            <family val="2"/>
          </rPr>
          <t xml:space="preserve">
</t>
        </r>
      </text>
    </comment>
    <comment ref="B416" authorId="2" shapeId="0">
      <text>
        <r>
          <rPr>
            <b/>
            <sz val="12"/>
            <color indexed="81"/>
            <rFont val="Arial"/>
            <family val="2"/>
          </rPr>
          <t>Asignaciones destinadas al pago de intereses por la contratación de financiamientos otorgados por gobiernos extranjeros, a través de sus instituciones de crédito.</t>
        </r>
        <r>
          <rPr>
            <sz val="12"/>
            <color indexed="81"/>
            <rFont val="Arial"/>
            <family val="2"/>
          </rPr>
          <t xml:space="preserve">
</t>
        </r>
      </text>
    </comment>
    <comment ref="B417" authorId="2" shapeId="0">
      <text>
        <r>
          <rPr>
            <b/>
            <sz val="12"/>
            <color indexed="81"/>
            <rFont val="Arial"/>
            <family val="2"/>
          </rPr>
          <t>Asignaciones destinadas al pago de intereses por la colocación de títulos y valores mexicanos en los mercados extranjeros.</t>
        </r>
        <r>
          <rPr>
            <sz val="12"/>
            <color indexed="81"/>
            <rFont val="Arial"/>
            <family val="2"/>
          </rPr>
          <t xml:space="preserve">
</t>
        </r>
      </text>
    </comment>
    <comment ref="B418" authorId="2" shapeId="0">
      <text>
        <r>
          <rPr>
            <b/>
            <sz val="12"/>
            <color indexed="81"/>
            <rFont val="Arial"/>
            <family val="2"/>
          </rPr>
          <t>Asignaciones destinadas al pago de intereses por concepto de arrendamientos financieros contratados con arrendadoras extranjeras en el que su pago esté establecido en moneda extranjera.</t>
        </r>
        <r>
          <rPr>
            <sz val="12"/>
            <color indexed="81"/>
            <rFont val="Arial"/>
            <family val="2"/>
          </rPr>
          <t xml:space="preserve">
</t>
        </r>
      </text>
    </comment>
    <comment ref="B419" authorId="2" shapeId="0">
      <text>
        <r>
          <rPr>
            <b/>
            <sz val="12"/>
            <color indexed="81"/>
            <rFont val="Arial"/>
            <family val="2"/>
          </rPr>
          <t>Asignaciones destinadas a cubrir las comisiones derivadas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0" authorId="2" shapeId="0">
      <text>
        <r>
          <rPr>
            <b/>
            <sz val="12"/>
            <color indexed="81"/>
            <rFont val="Arial"/>
            <family val="2"/>
          </rPr>
          <t>Asignaciones destinadas al pago de obligaciones derivadas del servicio de la deuda contratada en territorio nacional.</t>
        </r>
        <r>
          <rPr>
            <sz val="12"/>
            <color indexed="81"/>
            <rFont val="Arial"/>
            <family val="2"/>
          </rPr>
          <t xml:space="preserve">
</t>
        </r>
      </text>
    </comment>
    <comment ref="B421" authorId="2" shapeId="0">
      <text>
        <r>
          <rPr>
            <b/>
            <sz val="12"/>
            <color indexed="81"/>
            <rFont val="Arial"/>
            <family val="2"/>
          </rPr>
          <t>Asignaciones destinadas al pago de obligaciones derivadas del servicio de la deuda contratada fuera del territorio nacional.</t>
        </r>
        <r>
          <rPr>
            <sz val="12"/>
            <color indexed="81"/>
            <rFont val="Arial"/>
            <family val="2"/>
          </rPr>
          <t xml:space="preserve">
</t>
        </r>
      </text>
    </comment>
    <comment ref="B422" authorId="2" shapeId="0">
      <text>
        <r>
          <rPr>
            <b/>
            <sz val="12"/>
            <color indexed="81"/>
            <rFont val="Arial"/>
            <family val="2"/>
          </rPr>
          <t>Asignaciones destinadas a cubrir los gastos derivados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3" authorId="2" shapeId="0">
      <text>
        <r>
          <rPr>
            <b/>
            <sz val="12"/>
            <color indexed="81"/>
            <rFont val="Arial"/>
            <family val="2"/>
          </rPr>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r>
        <r>
          <rPr>
            <sz val="12"/>
            <color indexed="81"/>
            <rFont val="Arial"/>
            <family val="2"/>
          </rPr>
          <t xml:space="preserve">
</t>
        </r>
      </text>
    </comment>
    <comment ref="B424" authorId="2" shapeId="0">
      <text>
        <r>
          <rPr>
            <b/>
            <sz val="12"/>
            <color indexed="81"/>
            <rFont val="Arial"/>
            <family val="2"/>
          </rPr>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r>
        <r>
          <rPr>
            <sz val="12"/>
            <color indexed="81"/>
            <rFont val="Arial"/>
            <family val="2"/>
          </rPr>
          <t xml:space="preserve">
</t>
        </r>
      </text>
    </comment>
    <comment ref="B425" authorId="2" shapeId="0">
      <text>
        <r>
          <rPr>
            <b/>
            <sz val="12"/>
            <color indexed="81"/>
            <rFont val="Arial"/>
            <family val="2"/>
          </rPr>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r>
        <r>
          <rPr>
            <sz val="12"/>
            <color indexed="81"/>
            <rFont val="Arial"/>
            <family val="2"/>
          </rPr>
          <t xml:space="preserve">
</t>
        </r>
      </text>
    </comment>
    <comment ref="B426" authorId="2" shapeId="0">
      <text>
        <r>
          <rPr>
            <b/>
            <sz val="12"/>
            <color indexed="81"/>
            <rFont val="Arial"/>
            <family val="2"/>
          </rPr>
          <t>Asignaciones destinadas al pago de los importes derivados por las variaciones en las tasas de interés, en el tipo de cambio de divisas, programa de cobertura petrolera, agropecuaria y otras coberturas mediante instrumentos financieros derivados; así como las erogaciones que, en su caso, resulten de la cancelación anticipada de los propios contratos de cobertura.</t>
        </r>
        <r>
          <rPr>
            <sz val="12"/>
            <color indexed="81"/>
            <rFont val="Arial"/>
            <family val="2"/>
          </rPr>
          <t xml:space="preserve">
</t>
        </r>
      </text>
    </comment>
    <comment ref="B427" authorId="2" shapeId="0">
      <text>
        <r>
          <rPr>
            <b/>
            <sz val="12"/>
            <color indexed="81"/>
            <rFont val="Arial"/>
            <family val="2"/>
          </rPr>
          <t>Asignaciones destinadas al apoyo de los ahorradores y deudores de la banca y del saneamiento del sistema financiero nacional.</t>
        </r>
        <r>
          <rPr>
            <sz val="12"/>
            <color indexed="81"/>
            <rFont val="Arial"/>
            <family val="2"/>
          </rPr>
          <t xml:space="preserve">
</t>
        </r>
      </text>
    </comment>
    <comment ref="B428" authorId="2" shapeId="0">
      <text>
        <r>
          <rPr>
            <b/>
            <sz val="12"/>
            <color indexed="81"/>
            <rFont val="Arial"/>
            <family val="2"/>
          </rPr>
          <t>Asignaciones para cubrir compromisos derivados de programas de apoyo y saneamiento del sistema financiero nacional.</t>
        </r>
        <r>
          <rPr>
            <sz val="12"/>
            <color indexed="81"/>
            <rFont val="Arial"/>
            <family val="2"/>
          </rPr>
          <t xml:space="preserve">
</t>
        </r>
      </text>
    </comment>
    <comment ref="B429" authorId="2" shapeId="0">
      <text>
        <r>
          <rPr>
            <b/>
            <sz val="12"/>
            <color indexed="81"/>
            <rFont val="Arial"/>
            <family val="2"/>
          </rPr>
          <t>Asignaciones, destinadas a cubrir compromisos por la aplicación de programas de apoyo a ahorradores y deudores.</t>
        </r>
        <r>
          <rPr>
            <sz val="12"/>
            <color indexed="81"/>
            <rFont val="Arial"/>
            <family val="2"/>
          </rPr>
          <t xml:space="preserve">
</t>
        </r>
      </text>
    </comment>
    <comment ref="B430" authorId="2" shapeId="0">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 ref="B431" authorId="2" shapeId="0">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List>
</comments>
</file>

<file path=xl/comments3.xml><?xml version="1.0" encoding="utf-8"?>
<comments xmlns="http://schemas.openxmlformats.org/spreadsheetml/2006/main">
  <authors>
    <author>laura.uribe</author>
    <author>manuel.fonseca</author>
  </authors>
  <commentList>
    <comment ref="A3" authorId="0" shapeId="0">
      <text>
        <r>
          <rPr>
            <b/>
            <sz val="11"/>
            <color indexed="81"/>
            <rFont val="Tahoma"/>
            <family val="2"/>
          </rPr>
          <t>Los presupuesto de egresos deben contener…..
a) La información detallada de la situación hacendaria del municipio durante el último ejercicio fiscal, con las conidicones previstas para el próximo (Art. 79 fracc.II inciso a de la LGAPM)</t>
        </r>
        <r>
          <rPr>
            <sz val="10"/>
            <color indexed="81"/>
            <rFont val="Tahoma"/>
            <family val="2"/>
          </rPr>
          <t xml:space="preserve">
</t>
        </r>
      </text>
    </comment>
    <comment ref="B6" authorId="1" shapeId="0">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t>
        </r>
      </text>
    </comment>
    <comment ref="B16" authorId="1" shapeId="0">
      <text>
        <r>
          <rPr>
            <b/>
            <sz val="12"/>
            <color indexed="81"/>
            <rFont val="Arial"/>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2" authorId="1" shapeId="0">
      <text>
        <r>
          <rPr>
            <b/>
            <sz val="12"/>
            <color indexed="81"/>
            <rFont val="Arial"/>
            <family val="2"/>
          </rPr>
          <t>Son las establecidas en Ley a cargo de las personas físicas y morales que se beneficien de manera directa por obras públicas.</t>
        </r>
      </text>
    </comment>
    <comment ref="B25" authorId="1" shapeId="0">
      <text>
        <r>
          <rPr>
            <b/>
            <sz val="12"/>
            <color indexed="81"/>
            <rFont val="Arial"/>
            <family val="2"/>
          </rPr>
          <t>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2" authorId="1" shapeId="0">
      <text>
        <r>
          <rPr>
            <b/>
            <sz val="12"/>
            <color indexed="81"/>
            <rFont val="Arial"/>
            <family val="2"/>
          </rPr>
          <t>Son los ingresos por contraprestaciones por los servicios que preste el Estado en sus funciones de derecho privado.</t>
        </r>
      </text>
    </comment>
    <comment ref="B36" authorId="1" shapeId="0">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41" authorId="1" shapeId="0">
      <text>
        <r>
          <rPr>
            <b/>
            <sz val="12"/>
            <color indexed="81"/>
            <rFont val="Arial"/>
            <family val="2"/>
          </rPr>
          <t>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t>
        </r>
      </text>
    </comment>
    <comment ref="B51" authorId="1" shapeId="0">
      <text>
        <r>
          <rPr>
            <b/>
            <sz val="12"/>
            <color indexed="81"/>
            <rFont val="Arial"/>
            <family val="2"/>
          </rPr>
          <t>Son los recursos que reciben las Entidades Federativas y los Municipios por concepto de participaciones, aportaciones, convenios, incentivos derivados de la colaboración fiscal y fondos distintos de aportaciones.</t>
        </r>
      </text>
    </comment>
    <comment ref="B57" authorId="1" shapeId="0">
      <text>
        <r>
          <rPr>
            <b/>
            <sz val="12"/>
            <color indexed="81"/>
            <rFont val="Arial"/>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65" authorId="0" shapeId="0">
      <text>
        <r>
          <rPr>
            <sz val="10"/>
            <color indexed="81"/>
            <rFont val="Tahoma"/>
            <family val="2"/>
          </rPr>
          <t>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t>
        </r>
      </text>
    </comment>
    <comment ref="B81" authorId="0" shapeId="0">
      <text>
        <r>
          <rPr>
            <sz val="10"/>
            <color indexed="81"/>
            <rFont val="Tahoma"/>
            <family val="2"/>
          </rPr>
          <t xml:space="preserve">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
</t>
        </r>
      </text>
    </comment>
    <comment ref="B82" authorId="0" shapeId="0">
      <text>
        <r>
          <rPr>
            <sz val="10"/>
            <color indexed="81"/>
            <rFont val="Tahoma"/>
            <family val="2"/>
          </rPr>
          <t xml:space="preserve">Son los que provienen de obligaciones contraídas en el país, con acreedores nacionales y pagaderos en el interior del país en moneda nacional.
</t>
        </r>
      </text>
    </comment>
    <comment ref="B83" authorId="0" shapeId="0">
      <text>
        <r>
          <rPr>
            <sz val="10"/>
            <color indexed="81"/>
            <rFont val="Tahoma"/>
            <family val="2"/>
          </rPr>
          <t xml:space="preserve">Son los que provienen de obligaciones contraídas por el Poder Ejecutivo Federal con acreedores extranjeros y pagaderos en el exterior del país en moneda extranjera.
</t>
        </r>
      </text>
    </comment>
    <comment ref="B84" authorId="0" shapeId="0">
      <text>
        <r>
          <rPr>
            <sz val="10"/>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85" authorId="0" shapeId="0">
      <text>
        <r>
          <rPr>
            <sz val="10"/>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B86" authorId="0" shapeId="0">
      <text>
        <r>
          <rPr>
            <sz val="10"/>
            <color indexed="81"/>
            <rFont val="Tahoma"/>
            <family val="2"/>
          </rPr>
          <t xml:space="preserve">En el caso de los Municipios, son los que provienen del Gobierno Estatal, en términos de la Ley de Ingresos Estatal y del Presupuesto de Egresos Estatal.
</t>
        </r>
      </text>
    </comment>
    <comment ref="B87" authorId="0" shapeId="0">
      <text>
        <r>
          <rPr>
            <sz val="10"/>
            <color indexed="81"/>
            <rFont val="Tahoma"/>
            <family val="2"/>
          </rPr>
          <t xml:space="preserve">Son los que provienen de otras fuentes no etiquetadas no comprendidas en los conceptos anteriores.
</t>
        </r>
      </text>
    </comment>
    <comment ref="B93" authorId="0" shapeId="0">
      <text>
        <r>
          <rPr>
            <sz val="10"/>
            <color indexed="81"/>
            <rFont val="Tahoma"/>
            <family val="2"/>
          </rPr>
          <t xml:space="preserve">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
</t>
        </r>
      </text>
    </comment>
    <comment ref="B94" authorId="0" shapeId="0">
      <text>
        <r>
          <rPr>
            <sz val="10"/>
            <color indexed="81"/>
            <rFont val="Tahoma"/>
            <family val="2"/>
          </rPr>
          <t xml:space="preserve">En el caso de los Municipios, son los que provienen del Gobierno Estatal y que cuentan con un destino específico, en términos de la Ley de Ingresos Estatal y del Presupuesto de Egresos Estatal.
</t>
        </r>
      </text>
    </comment>
    <comment ref="B95" authorId="0" shapeId="0">
      <text>
        <r>
          <rPr>
            <sz val="10"/>
            <color indexed="81"/>
            <rFont val="Tahoma"/>
            <family val="2"/>
          </rPr>
          <t xml:space="preserve">Son los que provienen de otras fuentes etiquetadas no comprendidas en los conceptos anteriores.
</t>
        </r>
      </text>
    </comment>
  </commentList>
</comments>
</file>

<file path=xl/comments4.xml><?xml version="1.0" encoding="utf-8"?>
<comments xmlns="http://schemas.openxmlformats.org/spreadsheetml/2006/main">
  <authors>
    <author>laura.uribe</author>
  </authors>
  <commentList>
    <comment ref="A3" authorId="0" shapeId="0">
      <text>
        <r>
          <rPr>
            <sz val="10"/>
            <color indexed="81"/>
            <rFont val="Tahoma"/>
            <family val="2"/>
          </rPr>
          <t xml:space="preserve">Los presupuesto de egresos deben contener…..
a) La información detallada de la situación hacendaria del municipio durante el último ejercicio fiscal, con las conidicones previstas para el próximo (Art. 79 fracc.II inciso a de la LGAPM)
</t>
        </r>
      </text>
    </comment>
    <comment ref="B82" authorId="0" shapeId="0">
      <text>
        <r>
          <rPr>
            <sz val="10"/>
            <color indexed="81"/>
            <rFont val="Tahoma"/>
            <family val="2"/>
          </rPr>
          <t xml:space="preserve">Son los gastos de consumo y/o operación, el arrendamiento de la propiedad y las transferencias otorgadas a los otros componentes institucionales del sistema económico para financiar gastos de esas características
</t>
        </r>
      </text>
    </comment>
    <comment ref="B83" authorId="0" shapeId="0">
      <text>
        <r>
          <rPr>
            <sz val="10"/>
            <color indexed="81"/>
            <rFont val="Tahoma"/>
            <family val="2"/>
          </rPr>
          <t xml:space="preserve">Son los gastos destinados a la inversión de capital y las transferencias a los otros componentes institucionales del sistema económico que se efectúan para financias gastos de éstos con tal propósito
</t>
        </r>
      </text>
    </comment>
    <comment ref="B84" authorId="0" shapeId="0">
      <text>
        <r>
          <rPr>
            <sz val="10"/>
            <color indexed="81"/>
            <rFont val="Tahoma"/>
            <family val="2"/>
          </rPr>
          <t xml:space="preserve">Comprende la amortización de la deuda adquirida y disminución de pasivos con el sector privado, público y externo
</t>
        </r>
      </text>
    </comment>
    <comment ref="B85" authorId="0" shapeId="0">
      <text>
        <r>
          <rPr>
            <sz val="10"/>
            <color indexed="81"/>
            <rFont val="Tahoma"/>
            <family val="2"/>
          </rPr>
          <t xml:space="preserve">Comprende la amortización de la deuda adquirida y disminución de pasivos con el sector privado, público y externo
</t>
        </r>
      </text>
    </comment>
    <comment ref="B86" authorId="0" shapeId="0">
      <text>
        <r>
          <rPr>
            <sz val="10"/>
            <color indexed="81"/>
            <rFont val="Tahoma"/>
            <family val="2"/>
          </rPr>
          <t xml:space="preserve">Comprende la amortización de la deuda adquirida y disminución de pasivos con el sector privado, público y externo
</t>
        </r>
      </text>
    </comment>
  </commentList>
</comments>
</file>

<file path=xl/comments5.xml><?xml version="1.0" encoding="utf-8"?>
<comments xmlns="http://schemas.openxmlformats.org/spreadsheetml/2006/main">
  <authors>
    <author>Manuel Fonseca Villaseñor</author>
  </authors>
  <commentList>
    <comment ref="A4" authorId="0" shapeId="0">
      <text>
        <r>
          <rPr>
            <b/>
            <sz val="14"/>
            <color indexed="9"/>
            <rFont val="Calibri"/>
            <family val="2"/>
          </rPr>
          <t>C</t>
        </r>
        <r>
          <rPr>
            <sz val="14"/>
            <color indexed="9"/>
            <rFont val="Calibri"/>
            <family val="2"/>
          </rPr>
          <t>lasificación</t>
        </r>
        <r>
          <rPr>
            <b/>
            <sz val="14"/>
            <color indexed="9"/>
            <rFont val="Calibri"/>
            <family val="2"/>
          </rPr>
          <t xml:space="preserve"> A</t>
        </r>
        <r>
          <rPr>
            <sz val="14"/>
            <color indexed="9"/>
            <rFont val="Calibri"/>
            <family val="2"/>
          </rPr>
          <t>dministrativa</t>
        </r>
      </text>
    </comment>
    <comment ref="B4" authorId="0" shapeId="0">
      <text>
        <r>
          <rPr>
            <b/>
            <sz val="14"/>
            <color indexed="9"/>
            <rFont val="Calibri"/>
            <family val="2"/>
          </rPr>
          <t>U</t>
        </r>
        <r>
          <rPr>
            <sz val="14"/>
            <color indexed="9"/>
            <rFont val="Calibri"/>
            <family val="2"/>
          </rPr>
          <t>nidad</t>
        </r>
        <r>
          <rPr>
            <b/>
            <sz val="14"/>
            <color indexed="9"/>
            <rFont val="Calibri"/>
            <family val="2"/>
          </rPr>
          <t xml:space="preserve"> A</t>
        </r>
        <r>
          <rPr>
            <sz val="14"/>
            <color indexed="9"/>
            <rFont val="Calibri"/>
            <family val="2"/>
          </rPr>
          <t>dministrativa</t>
        </r>
      </text>
    </comment>
  </commentList>
</comments>
</file>

<file path=xl/comments6.xml><?xml version="1.0" encoding="utf-8"?>
<comments xmlns="http://schemas.openxmlformats.org/spreadsheetml/2006/main">
  <authors>
    <author>laura.uribe</author>
  </authors>
  <commentList>
    <comment ref="A1" authorId="0" shapeId="0">
      <text>
        <r>
          <rPr>
            <sz val="11"/>
            <color indexed="81"/>
            <rFont val="Tahoma"/>
            <family val="2"/>
          </rPr>
          <t xml:space="preserve">Art. 61 Fracc. II "Presupuestos de Egresos, inciso a) " Las prioridades de gasto, los programas y proyectos, así como la distribución del presupuesto, </t>
        </r>
        <r>
          <rPr>
            <b/>
            <u/>
            <sz val="11"/>
            <color indexed="81"/>
            <rFont val="Tahoma"/>
            <family val="2"/>
          </rPr>
          <t xml:space="preserve">detallando el gasto en servicios personales, incluyendo el analítico de plazas y desgosando cada una de las remuneraciones; </t>
        </r>
        <r>
          <rPr>
            <sz val="11"/>
            <color indexed="81"/>
            <rFont val="Tahoma"/>
            <family val="2"/>
          </rPr>
          <t>.....</t>
        </r>
        <r>
          <rPr>
            <sz val="10"/>
            <color indexed="81"/>
            <rFont val="Tahoma"/>
            <family val="2"/>
          </rPr>
          <t xml:space="preserve">
</t>
        </r>
      </text>
    </comment>
  </commentList>
</comments>
</file>

<file path=xl/sharedStrings.xml><?xml version="1.0" encoding="utf-8"?>
<sst xmlns="http://schemas.openxmlformats.org/spreadsheetml/2006/main" count="1875" uniqueCount="1227">
  <si>
    <t>Suma</t>
  </si>
  <si>
    <t>Derechos</t>
  </si>
  <si>
    <t>F</t>
  </si>
  <si>
    <t>DESCRIPCIÓN</t>
  </si>
  <si>
    <t>Anual</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</si>
  <si>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</si>
  <si>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</si>
  <si>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</si>
  <si>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</si>
  <si>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</si>
  <si>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</si>
  <si>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</si>
  <si>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</si>
  <si>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</si>
  <si>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Otros Impuestos</t>
  </si>
  <si>
    <t>CUOTAS Y APORTACIONES DE SEGURIDAD SOCIAL</t>
  </si>
  <si>
    <t>CONTRIBUCIONES DE MEJORAS</t>
  </si>
  <si>
    <t>Contribuciones de Mejoras por Obras Públicas</t>
  </si>
  <si>
    <t>DERECHOS.</t>
  </si>
  <si>
    <t>PRODUCTOS</t>
  </si>
  <si>
    <t>APROVECHAMIENTOS</t>
  </si>
  <si>
    <t>PARTICIPACIONES Y APORTACIONES</t>
  </si>
  <si>
    <t>Participaciones</t>
  </si>
  <si>
    <t>Aportaciones</t>
  </si>
  <si>
    <t>Convenios</t>
  </si>
  <si>
    <t>INGRESOS DERIVADOS DE FINANCIAMIENTO</t>
  </si>
  <si>
    <t>TI</t>
  </si>
  <si>
    <t>Descripción</t>
  </si>
  <si>
    <t>%</t>
  </si>
  <si>
    <t>OTROS INGRESOS</t>
  </si>
  <si>
    <t>FF</t>
  </si>
  <si>
    <t>FINANCIAMIENTOS INTERNOS</t>
  </si>
  <si>
    <t>INGRESOS PROPIOS</t>
  </si>
  <si>
    <t>RECURSOS FEDERALES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</si>
  <si>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</si>
  <si>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</si>
  <si>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</si>
  <si>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</si>
  <si>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</si>
  <si>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</si>
  <si>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</si>
  <si>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</si>
  <si>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</si>
  <si>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</si>
  <si>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</si>
  <si>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</si>
  <si>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</si>
  <si>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</si>
  <si>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</si>
  <si>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</si>
  <si>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</si>
  <si>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</si>
  <si>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</si>
  <si>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</si>
  <si>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</si>
  <si>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</si>
  <si>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</si>
  <si>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</si>
  <si>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</si>
  <si>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</si>
  <si>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</si>
  <si>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</si>
  <si>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</si>
  <si>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</si>
  <si>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</si>
  <si>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</si>
  <si>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</si>
  <si>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</si>
  <si>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</si>
  <si>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</si>
  <si>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</si>
  <si>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</si>
  <si>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</si>
  <si>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</si>
  <si>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</si>
  <si>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</si>
  <si>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</si>
  <si>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</si>
  <si>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</si>
  <si>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</si>
  <si>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</si>
  <si>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</si>
  <si>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</si>
  <si>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</si>
  <si>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</si>
  <si>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</si>
  <si>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</si>
  <si>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</si>
  <si>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</si>
  <si>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</si>
  <si>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</si>
  <si>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</si>
  <si>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</si>
  <si>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</si>
  <si>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</si>
  <si>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</si>
  <si>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</si>
  <si>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</si>
  <si>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</si>
  <si>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</si>
  <si>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</si>
  <si>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</si>
  <si>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</si>
  <si>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</si>
  <si>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</si>
  <si>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</si>
  <si>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</si>
  <si>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EL PATRIMONIO</t>
  </si>
  <si>
    <t>IMPUESTO SOBRE LA PRODUCCIÓN, EL CONSUMO Y LAS TRANSACCIONES</t>
  </si>
  <si>
    <t>IMPUESTOS AL COMERCIO EXTERIOR</t>
  </si>
  <si>
    <t>IMPUESTOS SOBRE NÓMINAS Y ASIMILABLES</t>
  </si>
  <si>
    <t>IMPUESTOS ECOLÓGICOS</t>
  </si>
  <si>
    <t>ACCESORIOS DE LOS IMPUESTOS</t>
  </si>
  <si>
    <t>OTROS IMPUESTOS</t>
  </si>
  <si>
    <t>APORTACIONES PARA FONDOS DE VIVIENDA</t>
  </si>
  <si>
    <t>CUOTAS DE AHORRO PARA EL RETIRO</t>
  </si>
  <si>
    <t>OTRAS CUOTAS Y APORTACIONES PARA LA SEGURIDAD SOCIAL</t>
  </si>
  <si>
    <t>CONTRIBUCIÓN DE MEJORAS POR OBRAS PÚBLICAS</t>
  </si>
  <si>
    <t>DERECHOS</t>
  </si>
  <si>
    <t>DERECHOS POR EL USO, GOCE, APROVECHAMIENTO O EXPLOTACIÓN DE BIENES DE DOMINIO PÚBLICO</t>
  </si>
  <si>
    <t>Otros</t>
  </si>
  <si>
    <t>DERECHOS POR PRESTACIÓN DE SERVICIOS</t>
  </si>
  <si>
    <t>OTROS DERECHOS</t>
  </si>
  <si>
    <t>Indemnizaciones</t>
  </si>
  <si>
    <t>PARTICIPACIONES</t>
  </si>
  <si>
    <t>Federales</t>
  </si>
  <si>
    <t>Estatales</t>
  </si>
  <si>
    <t>APORTACIONES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</si>
  <si>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</si>
  <si>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</si>
  <si>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</si>
  <si>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</si>
  <si>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</si>
  <si>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TRANSFERENCIAS INTERNAS Y ASIGNACIONES AL SECTOR PÚBLICO</t>
  </si>
  <si>
    <t>SUBSIDIOS Y SUBVENCIONES</t>
  </si>
  <si>
    <t>AYUDAS SOCIALES</t>
  </si>
  <si>
    <t>PENSIONES Y JUBILACIONES</t>
  </si>
  <si>
    <t>ENDEUDAMIENTO INTERNO</t>
  </si>
  <si>
    <t>ENDEUDAMIENTO EXTERNO</t>
  </si>
  <si>
    <t>TOTAL DE INGRESOS</t>
  </si>
  <si>
    <t>ANUAL</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</si>
  <si>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</si>
  <si>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</si>
  <si>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</si>
  <si>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</si>
  <si>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</si>
  <si>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</si>
  <si>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</si>
  <si>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</si>
  <si>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</si>
  <si>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</si>
  <si>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</si>
  <si>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</si>
  <si>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</si>
  <si>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</si>
  <si>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</si>
  <si>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</si>
  <si>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</si>
  <si>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</si>
  <si>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</si>
  <si>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</si>
  <si>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</si>
  <si>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</si>
  <si>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</si>
  <si>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</si>
  <si>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</si>
  <si>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</si>
  <si>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</si>
  <si>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</si>
  <si>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</si>
  <si>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</si>
  <si>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</si>
  <si>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</si>
  <si>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</si>
  <si>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</si>
  <si>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</si>
  <si>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</si>
  <si>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</si>
  <si>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</si>
  <si>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</si>
  <si>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</si>
  <si>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</si>
  <si>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</si>
  <si>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</si>
  <si>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</si>
  <si>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</si>
  <si>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</si>
  <si>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</si>
  <si>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</si>
  <si>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</si>
  <si>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</si>
  <si>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</si>
  <si>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</si>
  <si>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</si>
  <si>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</si>
  <si>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</si>
  <si>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</si>
  <si>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</si>
  <si>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</si>
  <si>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</si>
  <si>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</si>
  <si>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</si>
  <si>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</si>
  <si>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</si>
  <si>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</si>
  <si>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</si>
  <si>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</si>
  <si>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</si>
  <si>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</si>
  <si>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</si>
  <si>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</si>
  <si>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</si>
  <si>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</si>
  <si>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</si>
  <si>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</si>
  <si>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</si>
  <si>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</si>
  <si>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</si>
  <si>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</si>
  <si>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</si>
  <si>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</si>
  <si>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</si>
  <si>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</si>
  <si>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</si>
  <si>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</si>
  <si>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</si>
  <si>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</si>
  <si>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</si>
  <si>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</si>
  <si>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</si>
  <si>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</si>
  <si>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</si>
  <si>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</si>
  <si>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</si>
  <si>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</si>
  <si>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</si>
  <si>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</si>
  <si>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</si>
  <si>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</si>
  <si>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</si>
  <si>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</si>
  <si>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</si>
  <si>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</si>
  <si>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</si>
  <si>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</si>
  <si>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</si>
  <si>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</si>
  <si>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</si>
  <si>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</si>
  <si>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</si>
  <si>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</si>
  <si>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</si>
  <si>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</si>
  <si>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</si>
  <si>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</si>
  <si>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</si>
  <si>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</si>
  <si>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</si>
  <si>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</si>
  <si>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</si>
  <si>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</si>
  <si>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</si>
  <si>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</si>
  <si>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</si>
  <si>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</si>
  <si>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</si>
  <si>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</si>
  <si>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</si>
  <si>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</si>
  <si>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</si>
  <si>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</si>
  <si>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</si>
  <si>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</si>
  <si>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</si>
  <si>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</si>
  <si>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</si>
  <si>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</si>
  <si>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</si>
  <si>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</si>
  <si>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</si>
  <si>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</si>
  <si>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</si>
  <si>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</si>
  <si>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</si>
  <si>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</si>
  <si>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</si>
  <si>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</si>
  <si>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</si>
  <si>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</si>
  <si>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</si>
  <si>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</si>
  <si>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</si>
  <si>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</si>
  <si>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</si>
  <si>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</si>
  <si>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</si>
  <si>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</si>
  <si>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</si>
  <si>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</si>
  <si>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</si>
  <si>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</si>
  <si>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</si>
  <si>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</si>
  <si>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</si>
  <si>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</si>
  <si>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</si>
  <si>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</si>
  <si>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</si>
  <si>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</si>
  <si>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</si>
  <si>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</si>
  <si>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</si>
  <si>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</si>
  <si>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</si>
  <si>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</si>
  <si>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</si>
  <si>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</si>
  <si>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</si>
  <si>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</si>
  <si>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</si>
  <si>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</si>
  <si>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</si>
  <si>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</si>
  <si>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</si>
  <si>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</si>
  <si>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</si>
  <si>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</si>
  <si>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</si>
  <si>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</si>
  <si>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</si>
  <si>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</si>
  <si>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</si>
  <si>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</si>
  <si>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</si>
  <si>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</si>
  <si>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</si>
  <si>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</si>
  <si>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</si>
  <si>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</si>
  <si>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</si>
  <si>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</si>
  <si>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</si>
  <si>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</si>
  <si>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</si>
  <si>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</si>
  <si>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</si>
  <si>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</si>
  <si>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</si>
  <si>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</si>
  <si>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</si>
  <si>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</si>
  <si>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</si>
  <si>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</si>
  <si>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</si>
  <si>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</si>
  <si>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</si>
  <si>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</si>
  <si>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</si>
  <si>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</si>
  <si>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</si>
  <si>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</si>
  <si>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</si>
  <si>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</si>
  <si>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</si>
  <si>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</si>
  <si>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</si>
  <si>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</si>
  <si>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</si>
  <si>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</si>
  <si>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</si>
  <si>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</si>
  <si>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</si>
  <si>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</si>
  <si>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</si>
  <si>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</si>
  <si>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</si>
  <si>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</si>
  <si>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</si>
  <si>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</si>
  <si>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</si>
  <si>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</si>
  <si>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</si>
  <si>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</si>
  <si>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</si>
  <si>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</si>
  <si>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</si>
  <si>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</si>
  <si>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</si>
  <si>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</si>
  <si>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</si>
  <si>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</si>
  <si>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</si>
  <si>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</si>
  <si>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</si>
  <si>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</si>
  <si>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</si>
  <si>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</si>
  <si>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</si>
  <si>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</si>
  <si>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</si>
  <si>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</si>
  <si>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</si>
  <si>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</si>
  <si>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</si>
  <si>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</si>
  <si>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</si>
  <si>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</si>
  <si>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</si>
  <si>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</si>
  <si>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</si>
  <si>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</si>
  <si>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</si>
  <si>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</si>
  <si>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</si>
  <si>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</si>
  <si>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</si>
  <si>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</si>
  <si>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</si>
  <si>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</si>
  <si>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</si>
  <si>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</si>
  <si>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</si>
  <si>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</si>
  <si>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</si>
  <si>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</si>
  <si>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</si>
  <si>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</si>
  <si>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</si>
  <si>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</si>
  <si>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</si>
  <si>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</si>
  <si>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</si>
  <si>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</si>
  <si>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</si>
  <si>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</si>
  <si>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</si>
  <si>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</si>
  <si>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</si>
  <si>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</si>
  <si>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</si>
  <si>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</si>
  <si>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</si>
  <si>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</si>
  <si>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</si>
  <si>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</si>
  <si>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</si>
  <si>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</si>
  <si>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</si>
  <si>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</si>
  <si>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</si>
  <si>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</si>
  <si>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</si>
  <si>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</si>
  <si>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</si>
  <si>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</si>
  <si>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</si>
  <si>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</si>
  <si>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</si>
  <si>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</si>
  <si>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</si>
  <si>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</si>
  <si>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</si>
  <si>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</si>
  <si>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</si>
  <si>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</si>
  <si>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</si>
  <si>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</si>
  <si>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</si>
  <si>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</si>
  <si>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</si>
  <si>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</si>
  <si>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</si>
  <si>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</si>
  <si>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</si>
  <si>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</si>
  <si>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</si>
  <si>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</si>
  <si>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</si>
  <si>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</si>
  <si>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</si>
  <si>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</si>
  <si>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</si>
  <si>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</si>
  <si>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</si>
  <si>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</si>
  <si>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</si>
  <si>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</si>
  <si>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</si>
  <si>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</si>
  <si>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</si>
  <si>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</si>
  <si>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</si>
  <si>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</si>
  <si>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</si>
  <si>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</si>
  <si>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</si>
  <si>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</si>
  <si>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</si>
  <si>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</si>
  <si>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</si>
  <si>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</si>
  <si>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</si>
  <si>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</si>
  <si>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</si>
  <si>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</si>
  <si>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</si>
  <si>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</si>
  <si>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</si>
  <si>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</si>
  <si>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</si>
  <si>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</si>
  <si>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</si>
  <si>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</si>
  <si>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</si>
  <si>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</si>
  <si>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</si>
  <si>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</si>
  <si>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</si>
  <si>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</si>
  <si>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</si>
  <si>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</si>
  <si>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</si>
  <si>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</si>
  <si>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</si>
  <si>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</si>
  <si>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</si>
  <si>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</si>
  <si>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</si>
  <si>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</si>
  <si>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</si>
  <si>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</si>
  <si>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</si>
  <si>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</si>
  <si>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</si>
  <si>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</si>
  <si>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</si>
  <si>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</si>
  <si>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</si>
  <si>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</si>
  <si>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</si>
  <si>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</si>
  <si>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</si>
  <si>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</si>
  <si>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</si>
  <si>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</si>
  <si>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</si>
  <si>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</si>
  <si>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</si>
  <si>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</si>
  <si>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</si>
  <si>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TOTAL ANUAL</t>
  </si>
  <si>
    <t>CA</t>
  </si>
  <si>
    <t>UA</t>
  </si>
  <si>
    <t>Nombre de la unidad responsable</t>
  </si>
  <si>
    <t>3.0.0.0.0.</t>
  </si>
  <si>
    <t>3.1.1.0.0.</t>
  </si>
  <si>
    <t>GOBIERNO GENERAL MUNICIPAL</t>
  </si>
  <si>
    <t>3.1.1.1.0.</t>
  </si>
  <si>
    <t>Gobierno Municipal</t>
  </si>
  <si>
    <t>3.1.1.1.1.</t>
  </si>
  <si>
    <t>Órgano Ejecutivo Municipal (Ayuntamiento)</t>
  </si>
  <si>
    <t>FN</t>
  </si>
  <si>
    <t>SF</t>
  </si>
  <si>
    <t>Definición</t>
  </si>
  <si>
    <t>Nombre de la Plaza</t>
  </si>
  <si>
    <t>Adscripción de la Plaza</t>
  </si>
  <si>
    <t>Dietas y Sueldo Base</t>
  </si>
  <si>
    <t>Mensual</t>
  </si>
  <si>
    <t>111-113</t>
  </si>
  <si>
    <t>No. Plazas</t>
  </si>
  <si>
    <t xml:space="preserve">Primas por años  </t>
  </si>
  <si>
    <t>TOTALES</t>
  </si>
  <si>
    <t>GOBIERNO</t>
  </si>
  <si>
    <t>LEGISLACIÓN</t>
  </si>
  <si>
    <t>Comprende las acciones relativas a la iniciativa, revisión, elaboración, aprobación, emisión y difusión de leyes, reglamentos y acuerdos; así como la fiscalización de la cuenta pública, entre otras.</t>
  </si>
  <si>
    <t>Legislación</t>
  </si>
  <si>
    <t>Comprende las acciones relativas a la iniciativa, revisión, elaboración, aprobación, emisión y difusión de leyes, decretos, reglamentos y acuerdos, a quienes la constitución política del país y de las entidades federativas les otorgan la facultad de hacerlo.</t>
  </si>
  <si>
    <t>Fiscalización</t>
  </si>
  <si>
    <t>Comprende las acciones relativas a la fiscalización de la rendición de cuentas.</t>
  </si>
  <si>
    <t>JUSTICIA</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</si>
  <si>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 Incluye la administración de los centros de reclusión y readaptación. Así como los programas, actividades y proyectos relacionados con los derechos humanos, entre otros.</t>
  </si>
  <si>
    <t>Impartición  de Justicia</t>
  </si>
  <si>
    <t>Comprende las acciones que desarrollan el Poder Judicial, los Tribunales Agrarios, Fiscales y Administrativos, así como las relativas a la impartición de justicia en materia laboral. Incluye infraestructura y equipamiento necesarios.</t>
  </si>
  <si>
    <t>Procuración de Justicia</t>
  </si>
  <si>
    <t>Comprende la administración de las actividades inherentes a la procuración de justicia, así como la infraestructura y equipamiento.</t>
  </si>
  <si>
    <t>Reclusión y Readaptación Social</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</si>
  <si>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</si>
  <si>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Derechos Humanos</t>
  </si>
  <si>
    <t>Comprende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</si>
  <si>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COORDINACIÓN DE LA POLÍTICA DE GOBIERNO</t>
  </si>
  <si>
    <t>Comprende las acciones enfocadas a la formulación y establecimiento de las directrices, lineamientos de acción y estrategias de gobierno.</t>
  </si>
  <si>
    <t>Presidencia / Gubernatura</t>
  </si>
  <si>
    <t>Comprende las actividades que desarrollan las oficinas del Titular del Poder Ejecutivo de la Federación, Entidades Federativas y Municipios.</t>
  </si>
  <si>
    <t>Política Interior</t>
  </si>
  <si>
    <t>Incluye la planeación, formulación, diseño, ejecución e implantación de la política del desarrollo político y las actividades de enlace con el Congreso.</t>
  </si>
  <si>
    <t>Preservación y Cuidado del Patrimonio Público</t>
  </si>
  <si>
    <t>Incluye las actividades para la preservación y cuidado del patrimonio público (monumentos, obras artísticas y edificios, entre otros).</t>
  </si>
  <si>
    <t>Función Pública</t>
  </si>
  <si>
    <t>Incluye  el control, fiscalización y evaluación interna de la gestión gubernamental.</t>
  </si>
  <si>
    <t>Asuntos Jurídicos</t>
  </si>
  <si>
    <t>Comprende las acciones de coordinación jurídica que desarrolla la Consejería Jurídica del Poder Ejecutivo, así como los servicios de asesoría y asistencia jurídica a  gobernadores y presidentes.</t>
  </si>
  <si>
    <t>Organización de Procesos Electorales</t>
  </si>
  <si>
    <t>Comprende la planeación, supervisión, control y organización de acciones inherentes a los procesos electorales; así como la regulación de los recursos financieros que se destinan a los distintos órganos electorales y a los partidos políticos.</t>
  </si>
  <si>
    <t>Población</t>
  </si>
  <si>
    <t>Incluye la planeación, formulación, diseño, ejecución e implantación de la política poblacional y de los servicios migratorios.</t>
  </si>
  <si>
    <t>Territorio</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</si>
  <si>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</si>
  <si>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</si>
  <si>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RELACIONES EXTERIORES</t>
  </si>
  <si>
    <t>Incluye la planeación, formulación, diseño, e implantación de la política exterior en los ámbitos bilaterales y multilaterales, así como la promoción de la cooperación internacional y la ejecución de acciones culturales de igual tipo.</t>
  </si>
  <si>
    <t>Relaciones Exteriores</t>
  </si>
  <si>
    <t>Incluye la planeación, formulación, diseño, e implantación de la política exterior en los ámbitos bilaterales y multilaterales, así  como la promoción de la cooperación nacional e internacional y la ejecución de acciones culturales de igual tipo.</t>
  </si>
  <si>
    <t>ASUNTOS FINANCIEROS Y HACENDARIOS</t>
  </si>
  <si>
    <t>Comprende el diseño y ejecución de los asuntos relativos a cubrir todas las acciones inherentes a los asuntos financieros y hacendarios.</t>
  </si>
  <si>
    <t xml:space="preserve">Asuntos Financieros  </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</si>
  <si>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</si>
  <si>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Asuntos Hacendarios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</si>
  <si>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</si>
  <si>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SEGURIDAD NACIONAL</t>
  </si>
  <si>
    <t xml:space="preserve">Comprende los programas, actividades y proyectos relacionados con la planificación y operación del Ejército, Armada y la Fuerza Aérea de México, así como la administración de los asuntos militares y servicios inherentes a la Seguridad Nacional. </t>
  </si>
  <si>
    <t>Defensa</t>
  </si>
  <si>
    <t>Comprende las  actividades relacionadas con la operación del Ejército y la Fuerza Aérea de México.</t>
  </si>
  <si>
    <t>Marina</t>
  </si>
  <si>
    <t>Comprende las actividades relacionadas con la operación de la Armada de México.</t>
  </si>
  <si>
    <t>Inteligencia para la Preservación de la Seguridad Nacional</t>
  </si>
  <si>
    <t>Comprende las actividades relacionadas con la seguridad  nacional. Incluye la operación del Centro de Investigación y Seguridad Nacional (CISEN).</t>
  </si>
  <si>
    <t>ASUNTOS DE ORDEN PÚBLICO Y DE SEGURIDAD INTERIOR</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</si>
  <si>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</si>
  <si>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Policía</t>
  </si>
  <si>
    <t>Incluye la administración de asuntos y servicios policiacos, combate a la delincuencia y narcotráfico, adiestramiento del cuerpo policiaco, estadísticas de arresto y criminalidad, así como la reglamentación y el control del tránsito por carretera.</t>
  </si>
  <si>
    <t>Protección Civil</t>
  </si>
  <si>
    <t>Incluye la planeación, formulación, diseño, ejecución e implantación de la política de protección civil; así como las actividades en materia de prevención, auxilio, atención y rehabilitación del orden y servicios públicos en casos de desastres naturales.</t>
  </si>
  <si>
    <t>Otros Asuntos de Orden Público y Seguridad</t>
  </si>
  <si>
    <t>Incluye las actividades que realicen los entes públicos en materia de orden, seguridad y justicia que no se encuentren consideradas en otras subfunciones.</t>
  </si>
  <si>
    <t>Sistema Nacional de Seguridad Pública</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</si>
  <si>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</si>
  <si>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</si>
  <si>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</si>
  <si>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Servicios Estadísticos</t>
  </si>
  <si>
    <t>Considera las acciones que realizan los entes públicos relacionadas con los sistemas de información y las estadísticas nacionales.</t>
  </si>
  <si>
    <t>Servicios de Comunicación y Medios</t>
  </si>
  <si>
    <t>Incluye la planeación, formulación, diseño, ejecución e implantación de servicios de comunicación social y la relación con los medios informativos, estatales y privados, así como los servicios informativos en medios impresos y electrónicos.</t>
  </si>
  <si>
    <t>Acceso a la Información Pública Gubernamental</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</si>
  <si>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</si>
  <si>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</si>
  <si>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DESARROLLO SOCIAL</t>
  </si>
  <si>
    <t>Incluye los programas, actividades y proyectos relacionados con la presentación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</si>
  <si>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Servicios Comunales</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</si>
  <si>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</si>
  <si>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Desarrollo Regional</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</si>
  <si>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</si>
  <si>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SALUD</t>
  </si>
  <si>
    <t>Comprende los programas, actividades y proyectos relacionados con la presentación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 de la tercera edad y de convalecencia y otros servicios de salud; así como productos, útiles y equipo médicos, productos farmacéuticos, aparatos y equipos terapéuticos.</t>
  </si>
  <si>
    <t>Prestación de Servicios de Salud a la Comunidad</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</si>
  <si>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</si>
  <si>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Prestación de Servicios de Salud a la Persona</t>
  </si>
  <si>
    <t>Este incluye la atención preventiva, diagnóstico, tratamiento y rehabilitación, así como la atención de urgencias en todos los niveles a cargo de personal especializado.</t>
  </si>
  <si>
    <t>Generación de Recursos para la Salud</t>
  </si>
  <si>
    <t>Incluye la creación, fabricación y elaboración de bienes e insumos para la salud, la comercialización de biológicos y reactivos, la formación y desarrollo de recurso humano, así como el desarrollo de la infraestructura y equipamiento en salud.</t>
  </si>
  <si>
    <t>Rectoría del Sistema de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</si>
  <si>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t>
  </si>
  <si>
    <t>Protección Social en Salud</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</si>
  <si>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</si>
  <si>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RECREACIÓN, CULTURA Y OTRAS MANIFESTACIONES SOCIALES</t>
  </si>
  <si>
    <t>Comprende los programas, actividades y proyectos relacionados con la promoción, fomento y presentación de servicios culturales, recreativos y deportivos, otras manifestaciones sociales, radio, televisión y editoriales, actividades recreativas.</t>
  </si>
  <si>
    <t>Deporte y Recreación</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</si>
  <si>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 plazas, playas, zonas de acampada y alojamiento público cercano a estos lugares, piscinas de natación, baños públicos para la higiene personal), entre otros.</t>
  </si>
  <si>
    <t>Cultura</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</si>
  <si>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</si>
  <si>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Radio, Televisión y Editoriales</t>
  </si>
  <si>
    <t>Incluye la administración, supervisión y regulación de asuntos y servicios relacionados con la radio, la televisión y la edición, así como la gestión o apoyo de los mismos.</t>
  </si>
  <si>
    <t>Asuntos Religiosos y Otras Manifestaciones Sociales</t>
  </si>
  <si>
    <t>Comprende la administración, control y regulación de asuntos religiosos y otras manifestaciones sociales, así como el suministro, apoyo a su gestión, mantenimiento y reparación de instalaciones para servicios religiosos.</t>
  </si>
  <si>
    <t>EDUCACIÓN</t>
  </si>
  <si>
    <t>Comprende la prestación de los servicios educativos en todos los niveles, en general a los programas, actividades y proyectos relacionados con al educación preescolar, primaria, secundaria, media superior, técnica, superior y posgrados, servicios auxiliares de la educación y otras no clasificadas en los conceptos anteriores.</t>
  </si>
  <si>
    <t>Educación Básica</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</si>
  <si>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</si>
  <si>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Educación Media Superior</t>
  </si>
  <si>
    <t>Incluye las acciones relacionadas con el fomento, prestación, regulación, seguimiento y evaluación de los servicios de educación media superior, así como el desarrollo de la infraestructura en espacios educativos vinculados a la misma.</t>
  </si>
  <si>
    <t>Educación Superior</t>
  </si>
  <si>
    <t>Incluye las acciones relacionadas con el fomento, prestación, regulación, seguimiento y evaluación de los servicios de educación superior, así como el desarrollo de la infraestructura en espacios educativos vinculados a la misma.</t>
  </si>
  <si>
    <t>Posgrado</t>
  </si>
  <si>
    <t>Incluye las acciones relacionadas con el fomento, prestación, regulación, seguimiento y evaluación de los servicios educativos de posgrado, así como el desarrollo de la infraestructura en espacios educativos vinculados a la misma.</t>
  </si>
  <si>
    <t>Educación para Adultos</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</si>
  <si>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</si>
  <si>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Otros Servicios Educativos y Actividades Inherentes</t>
  </si>
  <si>
    <t>Incluye otros servicios educativos no considerados en las subfunciones anterior;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</si>
  <si>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PROTECCIÓN SOCIAL</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</si>
  <si>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 también los gastos en servicios y transferencias a personas y familias y los gastos en servicios proporcionados a distintas agrupaciones.</t>
  </si>
  <si>
    <t>Enfermedad e Incapacidad</t>
  </si>
  <si>
    <t>Incluye las erogaciones que por concepto de los seguros de enfermedad y maternidad, riesgo de trabajo e invalidez y vida (pensiones) realizan entidades como IMSS, ISSSTE, ISSFAM, PEMEX, CFE, entre otras.</t>
  </si>
  <si>
    <t>Edad Avanzada</t>
  </si>
  <si>
    <t>Incluye las erogaciones que por concepto del seguro de cesantía en edad avanzada y vejez (jubilaciones) realizan entidades como IMSS, ISSSTE, ISSFAM, PEMEX, CFE, entre otras.</t>
  </si>
  <si>
    <t>Familia e Hijos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</si>
  <si>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</si>
  <si>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Desempleo</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</si>
  <si>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</si>
  <si>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Alimentación y Nutrición</t>
  </si>
  <si>
    <t>Comprende los programas, actividades y proyectos económicos y sociales relacionados con la distribución y dotación de alimentos y bienes básicos y de consumo generalizado a la población en situación económica extrema.</t>
  </si>
  <si>
    <t>Apoyo Social para la Vivienda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</si>
  <si>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</si>
  <si>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Indígenas</t>
  </si>
  <si>
    <t>Comprende los servicios de asistencia social que se prestan en comunidades indígenas.</t>
  </si>
  <si>
    <t xml:space="preserve"> Otros Grupos Vulnerables</t>
  </si>
  <si>
    <t>Comprende los servicios que se prestan a grupos con necesidades especiales como: niños, personas con capacidades diferentes, manutención a personas mayores de 60 años; así como atención a diversos grupos vulnerables (incluye albergues y servicios comunitarios).</t>
  </si>
  <si>
    <t>Otras de Seguridad Social y Asistencia Social</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</si>
  <si>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Comprenden las acciones de gestión y apoyo de actividades de asistencia social e incluye la prestación de servicios de asistencia social en forma de beneficios en efectivo y en especie a las víctimas de desastres naturales.</t>
  </si>
  <si>
    <t>OTROS ASUNTOS SOCIALES</t>
  </si>
  <si>
    <t>Comprende otros asuntos sociales no comprendidos en las funciones anteriores.</t>
  </si>
  <si>
    <t>Otros Asuntos Sociales</t>
  </si>
  <si>
    <t>Comprende otros asuntos sociales no comprendidos en las subfunciones anteriores.</t>
  </si>
  <si>
    <t>DESARROLLO ECONÓMICO</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</si>
  <si>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</si>
  <si>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ASUNTOS ECONÓMICOS, COMERCIALES Y LABORALES EN GENERAL</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</si>
  <si>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inscripciones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</si>
  <si>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Asuntos Económicos y Comerciales en General</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</si>
  <si>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</si>
  <si>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Asuntos Laborales Generales</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</si>
  <si>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</si>
  <si>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AGROPECUARIA, SILVICULTURA, PESCA Y CAZA</t>
  </si>
  <si>
    <t>Comprende los programas, actividades y proyectos relacionados con el fomento a la producción, y comercialización agropecuaria, silvicultura, pesca y caza, agroindustrial, desarrollo hidroagrícola y fomento forestal.</t>
  </si>
  <si>
    <t>Agropecuaria</t>
  </si>
  <si>
    <t>Incluye los programas, actividades y proyectos relacionados con el fomento, regulación , producción, distribución, comercialización e infraestructura agropecuaria. Así como las acciones relativas a la regularización agraria y el pago de obligaciones jurídicas ineludibles en la materia.</t>
  </si>
  <si>
    <t>Silvicultura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</si>
  <si>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</si>
  <si>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Acuacultura, Pesca y Caza</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</si>
  <si>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 acuícola; protección, propagación y explotación racionalizada de poblaciones de peces y animales salvajes; supervisión y reglamentación de la pesca de agua dulce, oceánica y costera, la piscicultura, la caza de animales salvajes y la concesión de licencias de pesca y de caza.</t>
  </si>
  <si>
    <t>Agroindustrial</t>
  </si>
  <si>
    <t>Incluye los programas, actividades y proyectos relacionados con el fomento a la producción y comercialización agroindustrial, como el otorgamiento de apoyos para la industrialización de la producción agropecuaria.</t>
  </si>
  <si>
    <t>Hidroagrícola</t>
  </si>
  <si>
    <t>Incluye la infraestructura hidroagrícola relacionada con el desarrollo agropecuario.</t>
  </si>
  <si>
    <t>Apoyo Financiera a la Banca y Seguro Agropecuario</t>
  </si>
  <si>
    <t>Incluye los programas y acciones relacionadas con el financiamientos al sector y con el seguro agropecuario.</t>
  </si>
  <si>
    <t>COMBUSTIBLES Y ENERGÍA</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</si>
  <si>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</si>
  <si>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Carbón y Otros Combustibles Minerales Sólidos</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</si>
  <si>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</si>
  <si>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Petróleo y Gas Natural (Hidrocarburos)</t>
  </si>
  <si>
    <t xml:space="preserve">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 </t>
  </si>
  <si>
    <t>Combustibles Nucleares</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</si>
  <si>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</si>
  <si>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Otros Combustibles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</si>
  <si>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</si>
  <si>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Electricidad</t>
  </si>
  <si>
    <t>Incluye la generación, transformación, conservación, aprovechamiento, transmisión y venta de energía eléctrica, así como la construcción y mantenimiento de plantas de generación, sistema de transformación y líneas de distribución.  También considera la supervisión, reglamentación, producción y difusión de información general, documentación técnica y estadística.</t>
  </si>
  <si>
    <t>Energía no Eléctrica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</si>
  <si>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</si>
  <si>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MINERÍA, MANUFACTURAS Y CONSTRUCCIÓN</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</si>
  <si>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</si>
  <si>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Extracción de Recursos Minerales excepto los Combustibles Minerales</t>
  </si>
  <si>
    <t>Comprende la administración de asuntos y servicios relacionados con la minería y los recursos minerales como minerales metalíferos, arena, arcilla, piedra, minerales para la fabricación de productos químicos y fertilizantes, sal, piedras preciosos, amianto, yeso, entre otros; conservación, descubrimiento, aprovechamiento y explotación racionalizada de recursos minerales; supervisión y reglamentación de la prospección , la extracción,  la comercialización y otros aspectos de la producción de minerales.</t>
  </si>
  <si>
    <t>Manufacturas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</si>
  <si>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</si>
  <si>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Construcción</t>
  </si>
  <si>
    <t>Comprende la administración, promoción, reglamentación y control de la industria de la construcción. Las edificaciones se clasifican en la función que corresponda de acuerdo a su propósito.</t>
  </si>
  <si>
    <t>TRANSPORTE</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</si>
  <si>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</si>
  <si>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Transporte por Carretera</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</si>
  <si>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</si>
  <si>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Transporte por Agua y Puertos</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</si>
  <si>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</si>
  <si>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Transporte por Ferrocarril</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</si>
  <si>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</si>
  <si>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Transporte Aéreo</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</si>
  <si>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</si>
  <si>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Transporte por Oleoductos y Gasoductos y Otros Sistemas de Transporte</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</si>
  <si>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</si>
  <si>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Otros Relacionados con Transporte</t>
  </si>
  <si>
    <t>Incluye la prestación de servicios con este sector, no considerados en subfunciones anteriores.</t>
  </si>
  <si>
    <t>COMUNICACIONES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</si>
  <si>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</si>
  <si>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Comunicaciones</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</si>
  <si>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</si>
  <si>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TURISMO</t>
  </si>
  <si>
    <t>Comprende la administración, fomento y desarrollo de asuntos y servicios de turismo; enlace con las industrias del transporte, los hoteles y los restaurantes y otras industrias que se beneficien con la presencia de turistas, la explotación de oficinas de turismo en el país y en el exterior; organización de campañas publicitarias, inclusive la producción y difusión de literatura de promoción, entre otras.</t>
  </si>
  <si>
    <t>Turismo</t>
  </si>
  <si>
    <t>Incluye las acciones de fomento, financiamiento y regulación de la infraestructura turística, así como la regulación de los servicios de turismo y ecoturismo y prestación de servicios turísticos.</t>
  </si>
  <si>
    <t>Hoteles y Restaurantes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</si>
  <si>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</si>
  <si>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CIENCIA, TECNOLOGÍA E INNOVAVIÓN</t>
  </si>
  <si>
    <t>Comprende los programas y actividades que realizan los entes públicos, orientadas al desarrollo de las actividades científicas y tecnológicas, así como de innovación e infraestructura científica y tecnológica.</t>
  </si>
  <si>
    <t>Investigación Científica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</si>
  <si>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</si>
  <si>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Desarrollo Tecnológico</t>
  </si>
  <si>
    <t xml:space="preserve">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hacia el mejoramiento sustancial de los ya producidos e instalados. Incluye infraestructura científica y tecnológica. </t>
  </si>
  <si>
    <t>Servicios Científicos y Tecnológicos</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</si>
  <si>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</si>
  <si>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Innovación</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</si>
  <si>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</si>
  <si>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OTRAS INDUSTRIAS Y OTROS ASUNTOS ECONÓMICOS</t>
  </si>
  <si>
    <t>Comprende el comercio, distribución, almacenamiento y depósito y otras industrias no incluidas en funciones anteriores. Incluye las actividades y prestación de servicios relacionados con asuntos económicos no consideradas en las funciones anteriores.</t>
  </si>
  <si>
    <t>Comercio, Distribución, Almacenamiento y Depósito</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</si>
  <si>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</si>
  <si>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Otras Industrias</t>
  </si>
  <si>
    <t>Comprende las actividades y prestación de servicios relacionadas con otras industrias no consideradas en las funciones anteriores.</t>
  </si>
  <si>
    <t>Otros Asuntos Económicos</t>
  </si>
  <si>
    <t>Comprende las actividades y prestación de servicios relacionadas con asuntos económicos no consideradas en las funciones anteriores.</t>
  </si>
  <si>
    <t>OTRAS NO CLASIFICADAS EN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</si>
  <si>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</si>
  <si>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TRANSACCIONES DE LA DEUDA PÚBLICA / COSTO FINANCIERO DE LA DEUDA</t>
  </si>
  <si>
    <t>Comprende los pagos de compromisos que por concepto de intereses, comisiones, amortizaciones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</si>
  <si>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Deuda Pública Interna</t>
  </si>
  <si>
    <t>Incluye el pago de compromisos por concepto de interese, comisiones y otras erogaciones derivadas de la contratación de deuda pública interna.</t>
  </si>
  <si>
    <t>Deuda Pública Externa</t>
  </si>
  <si>
    <t>Incluye el pago de compromisos por concepto de intereses, comisiones y gastos de deuda pública emitida y contratada en el exterior.</t>
  </si>
  <si>
    <t>TRANSFERENCIAS, PARTICIPACIONES Y APORTACIONES ENTRE DIFERENTES NIVELES Y ÓRDENES DE GOBIERNO</t>
  </si>
  <si>
    <t>Transferencias, participaciones y aportaciones entre diferentes niveles y órdenes de gobierno que son de carácter general y no están asignadas a una función determinada.</t>
  </si>
  <si>
    <t>Transferencias entre Diferentes Niveles y Órdenes de Gobierno</t>
  </si>
  <si>
    <t>Comprende el registro de las transferencias que le corresponden a los entes públicos.</t>
  </si>
  <si>
    <t>Participaciones entre Diferentes Niveles y Órdenes de Gobierno</t>
  </si>
  <si>
    <t>Corresponde el registro de los recursos que corresponden a las estados y municipios de conformidad a la Ley de Coordinación Fiscal, así como las que correspondan a sistemas estatales de coordinación fiscal determinados por las leyes correspondientes.</t>
  </si>
  <si>
    <t>Aportaciones entre Diferentes Niveles y Órdenes de Gobierno</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</si>
  <si>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</si>
  <si>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SANEAMIENTO DEL SISTEMA FINANCIERO</t>
  </si>
  <si>
    <t>Comprende el apoyo financiero a las operaciones y programas para atender la problemática de pago de los deudores del Sistema Bancario Nacional e impulsar el saneamiento financiero.</t>
  </si>
  <si>
    <t>Saneamiento del Sistema Financiero</t>
  </si>
  <si>
    <t>Comprende el apoyo financiero a las operaciones y programas instrumentados por el Gobierno para atender la problemática de pago de los deudores del Sistema Bancario Nacional e impulsar el saneamiento financiero.</t>
  </si>
  <si>
    <t>Apoyo IPAB</t>
  </si>
  <si>
    <t>Apoyo a los programas dirigidos a ahorradores y deudores de la banca por conducto del instituto para la protección del ahorro bancario.</t>
  </si>
  <si>
    <t>Banca de Desarrollo</t>
  </si>
  <si>
    <t>Apoyo a los programas a favor de los deudores por conducto de la banca en desarrollo.</t>
  </si>
  <si>
    <t>Apoyo a los programas de reestructura en unidades de inversión (UDIS)</t>
  </si>
  <si>
    <t>Apoyo a los programas a favor de reestructura en unidades de inversión (UDIS).</t>
  </si>
  <si>
    <t>ADEUDOS DE EJERCICIOS FISCALES ANTERIORES</t>
  </si>
  <si>
    <t>Comprende los pagos que realiza el Gobierno derivados del gasto devengado no pagado de ejercicios fiscales anteriores.</t>
  </si>
  <si>
    <t>Adeudo de Ejercicios Fiscales Anteriores</t>
  </si>
  <si>
    <t>IMPORTE ANUAL</t>
  </si>
  <si>
    <t>IMPORTE</t>
  </si>
  <si>
    <t>Presidencia</t>
  </si>
  <si>
    <t xml:space="preserve">Secretaría Particular </t>
  </si>
  <si>
    <t xml:space="preserve">Secretaría de Ayuntamiento </t>
  </si>
  <si>
    <t>Sindicatura</t>
  </si>
  <si>
    <t xml:space="preserve">Dirección General de Inspección y Reglamentos </t>
  </si>
  <si>
    <t>Dirección General de Desarrollo Social y Humano</t>
  </si>
  <si>
    <t xml:space="preserve">Dirección General de Obras Públicas </t>
  </si>
  <si>
    <t>Dirección General de Ecología y Fomento Agropecuario</t>
  </si>
  <si>
    <t xml:space="preserve">Dirección General de Servicios Públicos </t>
  </si>
  <si>
    <t xml:space="preserve">Dirección General de Seguridad Pública </t>
  </si>
  <si>
    <t xml:space="preserve">Centro de Promoción Economica </t>
  </si>
  <si>
    <t>Instituto de Cultura</t>
  </si>
  <si>
    <t>Ordenación de Desechos</t>
  </si>
  <si>
    <t>Protección de la Diversidad Biológica y del Paisaje</t>
  </si>
  <si>
    <t>Otros de Protección Ambiental</t>
  </si>
  <si>
    <t>Desarrollo Comunitario</t>
  </si>
  <si>
    <t>Abastecimiento de Agua</t>
  </si>
  <si>
    <t>Otros Grupos Vulnerables</t>
  </si>
  <si>
    <t>RECURSOS FISCALES</t>
  </si>
  <si>
    <t>Catalógo para Presupuesto de Egresos Funcional Programática</t>
  </si>
  <si>
    <t>8.1.1</t>
  </si>
  <si>
    <t>8.2.1</t>
  </si>
  <si>
    <t>SUMA</t>
  </si>
  <si>
    <t>ESTIMACIÓN</t>
  </si>
  <si>
    <t xml:space="preserve">Horas 
Extraordinarias
</t>
  </si>
  <si>
    <t>Suma Total de 
Remuneraciones</t>
  </si>
  <si>
    <t>Prima Vacacional y Dominical</t>
  </si>
  <si>
    <t xml:space="preserve"> de Servicios Efectivos Prestados</t>
  </si>
  <si>
    <t>Gratificación  de Fin de Año (Aguinaldo)</t>
  </si>
  <si>
    <t>Dererechos por el Uso, Goce, Aprovechamiento o Explotación de Bienes de Dominio Público</t>
  </si>
  <si>
    <t>Derechos por Prestación de Servicios</t>
  </si>
  <si>
    <t>Otros Derechos</t>
  </si>
  <si>
    <t>Endeudamiento Interno</t>
  </si>
  <si>
    <t>Apoyos Financieros</t>
  </si>
  <si>
    <t>Aportaciones para Fondos de Vivienda</t>
  </si>
  <si>
    <t xml:space="preserve">Cuotas para el Seguro Social </t>
  </si>
  <si>
    <t>Cuotas de Ahorro para el Retiro</t>
  </si>
  <si>
    <t>Otras Cuotas y Aportaciones para la Seguridad Social</t>
  </si>
  <si>
    <t>CLASIFICACIÓN POR TIPO DE GASTO (CTG)</t>
  </si>
  <si>
    <t>1.</t>
  </si>
  <si>
    <t>2</t>
  </si>
  <si>
    <t>3</t>
  </si>
  <si>
    <t>5</t>
  </si>
  <si>
    <t>7</t>
  </si>
  <si>
    <t>2.</t>
  </si>
  <si>
    <t>Impartición de Justicia</t>
  </si>
  <si>
    <t>Presidencia/Gubernatura</t>
  </si>
  <si>
    <t>Servicios Registrales, Administrativos y Patrimoniales</t>
  </si>
  <si>
    <t>PROTECCIÓN AMBIENAL</t>
  </si>
  <si>
    <t>Adminstración del Agua</t>
  </si>
  <si>
    <t>Ordenación de Aguas Residuales, Drenaje y Alcantarillado</t>
  </si>
  <si>
    <t>Reducción de la Contaminación</t>
  </si>
  <si>
    <t>VIVIENDA Y SERVICIOS A LA COMUNIDAD</t>
  </si>
  <si>
    <t xml:space="preserve">Urbanización </t>
  </si>
  <si>
    <t>Alumbrado Público</t>
  </si>
  <si>
    <t>Vivienda</t>
  </si>
  <si>
    <t>Otros de Seguridad Social y Asistencia Social</t>
  </si>
  <si>
    <t>Apoyo Financiero  a la Banca y Seguro Agropecuario</t>
  </si>
  <si>
    <t>Transporte por Oleaductos y Gasoductos y Otros Sistemas de Transporte</t>
  </si>
  <si>
    <t>COMUNICACIÓN</t>
  </si>
  <si>
    <t>CIENCIA, TECNOLOGÍA E INNOVACIÓN</t>
  </si>
  <si>
    <t>TRANSACCIONES DE LA DEUDA PÚBLICA/COSTO FINANCIERO DE LA DEUDA</t>
  </si>
  <si>
    <t>Apoyos IPAB</t>
  </si>
  <si>
    <t>1</t>
  </si>
  <si>
    <t>3.</t>
  </si>
  <si>
    <t>4.</t>
  </si>
  <si>
    <t>4</t>
  </si>
  <si>
    <t>6</t>
  </si>
  <si>
    <t>8</t>
  </si>
  <si>
    <t>9</t>
  </si>
  <si>
    <t>5.</t>
  </si>
  <si>
    <t>6.</t>
  </si>
  <si>
    <t>7.</t>
  </si>
  <si>
    <t>8.</t>
  </si>
  <si>
    <t>9.</t>
  </si>
  <si>
    <t>Productos</t>
  </si>
  <si>
    <t>Aprovechamientos</t>
  </si>
  <si>
    <t>EJERCICIO
 2018</t>
  </si>
  <si>
    <t>ESTIMACIÓN
 2019</t>
  </si>
  <si>
    <t>VARIACIÓN           2018 - 2019</t>
  </si>
  <si>
    <t>EJERCICIO 2018</t>
  </si>
  <si>
    <t>ESTIMACIÓN  2019</t>
  </si>
  <si>
    <t>VARIACIÓN  2018- 2019</t>
  </si>
  <si>
    <t xml:space="preserve">
Estimación de Ingresos por Clasificación por Rubro de Ingresos y  Ley de Ingresos Municipal - 2019
</t>
  </si>
  <si>
    <t xml:space="preserve">Presupuesto de Egresos por Clasificación por Objeto del Gasto y Fuentes de Financiamiento - 2019
</t>
  </si>
  <si>
    <t>Plantilla de Personal de Carácter Permanente 2019</t>
  </si>
  <si>
    <t>Presupuesto de Egresos por Clasificación Administrativa 2019</t>
  </si>
  <si>
    <t>Presupuesto de Egresos por Clasificación Funcional del Gasto 2019
(Finalidad, Función y Subfunción)</t>
  </si>
  <si>
    <t>IMPUESTOS NO COMPRENDIDOS EN LA LEY DE INGRESOS VIGENTE,CAUSADOS EN EJERCICIOS FISCALES ANTERIORES PENDIENTES DE LIQUIDACIÓN O PAGO</t>
  </si>
  <si>
    <t>ACCESORIOS DE CUOTAS Y APORTACIONES DE SEGURIDAD SOCIAL</t>
  </si>
  <si>
    <t>DERECHOS A LOS HIDROCARBUROS (Derogado)</t>
  </si>
  <si>
    <t>DERECHOS NO COMPRENDIDOS EN LA LEY DE INGRESOS VIGENTE CAUSADOS EN EJERCICIOS FISCALES ANTERIORES PENDIENTES DE LIQUIDACIÓN O PAGO</t>
  </si>
  <si>
    <t>PRODUCTOS DE CAPITAL (Derogado)</t>
  </si>
  <si>
    <t xml:space="preserve">APROVECHAMIENTOS </t>
  </si>
  <si>
    <t>INGRESOS POR VENTAS DE BIENES, PRESTACIÓN DE SERVICIOS Y OTROS INGRESOS</t>
  </si>
  <si>
    <t>INGRESOS POR VENTA DE BIENES Y PRESTACIÓN DE SERVICIOS DE EMPRESAS PRODUCTIVAS DEL ESTADO</t>
  </si>
  <si>
    <t xml:space="preserve">INGRESOS POR VENTA DE BIENES Y PRESTACIÓN DE SERVICIOS DE ENTIDADES PARAESTATALES Y FIDEICOMISOS NO EMPRESARIALES Y NO FINANCIEROS </t>
  </si>
  <si>
    <t xml:space="preserve">INGRESOS POR VENTA DE BIENES Y PRESTACIÓN DE SERVICIOS DE ENTIDADES PARAESTATALES EMPRESARIALES  NO FINANCIERAS CON PARTICIPACIÓN ESTATAL MAYORITARIA </t>
  </si>
  <si>
    <t xml:space="preserve">INGRESOS POR VENTA DE BIENES Y PRESTACIÓN DE SERVICIOS DE ENTIDADES PARAESTATALES EMPRESARIALES  FINANCIERAS  MONETARIAS CON PARTICIPACIÓN ESTATAL MAYORITARIA </t>
  </si>
  <si>
    <t xml:space="preserve">INGRESOS POR VENTA DE BIENES Y PRESTACIÓN DE SERVICIOS DE ENTIDADES PARAESTATALES EMPRESARIALES  FINANCIERAS NO MONETARIAS CON PARTICIPACIÓN ESTATAL MAYORITARIA </t>
  </si>
  <si>
    <t>INGRESOS POR VENTA DE BIENES Y PRESTACIÓN DE SERVICIOS DE FIDEICOMISOS FINANCIEROS PÚBLICOS CON PARTICIPACIÓN ESTATAL MAYORITARIA</t>
  </si>
  <si>
    <t xml:space="preserve">INGRESOS POR VENTA DE BIENES Y PRESTACIÓN DE SERVICIOS DE LOS PODERES LEGISLATIVO Y JUDICIAL Y DE LOS ORGANOS AUTONOMOS </t>
  </si>
  <si>
    <t>1.1.1</t>
  </si>
  <si>
    <t>Impuestos sobre espectáculos públicos</t>
  </si>
  <si>
    <t>1.2.1</t>
  </si>
  <si>
    <t>Impuesto predial</t>
  </si>
  <si>
    <t>1.2.2</t>
  </si>
  <si>
    <t>Impuesto sobre transmisiones patrimoniales</t>
  </si>
  <si>
    <t>1.2.3</t>
  </si>
  <si>
    <t>Impuestos sobre negocios jurídicos</t>
  </si>
  <si>
    <t>1.7.1</t>
  </si>
  <si>
    <t>Recargos</t>
  </si>
  <si>
    <t>1.7.2</t>
  </si>
  <si>
    <t>Multas</t>
  </si>
  <si>
    <t>1.7.3</t>
  </si>
  <si>
    <t>Intereses</t>
  </si>
  <si>
    <t>1.7.4</t>
  </si>
  <si>
    <t>Gastos de ejecución y de embargo</t>
  </si>
  <si>
    <t>1.7.9</t>
  </si>
  <si>
    <t>Otros no especificados</t>
  </si>
  <si>
    <t xml:space="preserve">CUOTAS PARA EL SEGURO SOCIAL </t>
  </si>
  <si>
    <t>4.1.1</t>
  </si>
  <si>
    <t>Uso del piso</t>
  </si>
  <si>
    <t>4.1.4</t>
  </si>
  <si>
    <t>Uso, goce, aprovechamiento o explotación de otros bienes de dominio público</t>
  </si>
  <si>
    <t>4.3.1</t>
  </si>
  <si>
    <t>Licencias y permisos de giros</t>
  </si>
  <si>
    <t>4.3.2</t>
  </si>
  <si>
    <t>Licencias y permisos para anuncios</t>
  </si>
  <si>
    <t>4.3.3</t>
  </si>
  <si>
    <t>Licencias de construcción, reconstrucción, reparación o demolición de obras</t>
  </si>
  <si>
    <t>4.3.4</t>
  </si>
  <si>
    <t>Alineamiento, designación de número oficial e inspección</t>
  </si>
  <si>
    <t>4.3.5</t>
  </si>
  <si>
    <t>Licencias de cambio de régimen de propiedad y urbanización</t>
  </si>
  <si>
    <t>4.3.6</t>
  </si>
  <si>
    <t>Servicios de obra</t>
  </si>
  <si>
    <t>4.3.7</t>
  </si>
  <si>
    <t>Regularizaciones de los registros de obra</t>
  </si>
  <si>
    <t>4.3.8</t>
  </si>
  <si>
    <t>Servicios de sanidad</t>
  </si>
  <si>
    <t>4.3.9</t>
  </si>
  <si>
    <t>Servicio de limpieza, recolección, traslado, tratamiento y disposición final de residuos</t>
  </si>
  <si>
    <t>4.3.10</t>
  </si>
  <si>
    <t>4.3.11</t>
  </si>
  <si>
    <t>Rastro</t>
  </si>
  <si>
    <t>4.3.12</t>
  </si>
  <si>
    <t>Registro civil</t>
  </si>
  <si>
    <t>4.3.13</t>
  </si>
  <si>
    <t>Certificaciones</t>
  </si>
  <si>
    <t>4.3.14</t>
  </si>
  <si>
    <t>Servicios de catastro</t>
  </si>
  <si>
    <t>4.5.1</t>
  </si>
  <si>
    <t>4.5.2</t>
  </si>
  <si>
    <t>4.5.3</t>
  </si>
  <si>
    <t>4.5.4</t>
  </si>
  <si>
    <t>5.1.1</t>
  </si>
  <si>
    <t>Uso, goce, aprovechamiento o explotación de  bienes de dominio privado</t>
  </si>
  <si>
    <t>5.1.2</t>
  </si>
  <si>
    <t>Cementerios de dominio privado</t>
  </si>
  <si>
    <t>5.1.9</t>
  </si>
  <si>
    <t>Productos diversos</t>
  </si>
  <si>
    <t>6.1.1</t>
  </si>
  <si>
    <t>Incentivos derivados de la colaboración fiscal</t>
  </si>
  <si>
    <t>6.1.2</t>
  </si>
  <si>
    <t>6.1.3</t>
  </si>
  <si>
    <t>6.1.4</t>
  </si>
  <si>
    <t>Reintegros</t>
  </si>
  <si>
    <t>6.1.5</t>
  </si>
  <si>
    <t>Aprovechamiento provenientes de obras públicas</t>
  </si>
  <si>
    <t>6.1.6</t>
  </si>
  <si>
    <t>Aprovechamiento por participaciones derivadas de la aplicación de leyes</t>
  </si>
  <si>
    <t>6.1.7</t>
  </si>
  <si>
    <t>Aprovechamientos por aportaciones y cooperaciones</t>
  </si>
  <si>
    <t>APROVECHAMIENTOS PATRIMONIALES</t>
  </si>
  <si>
    <t>ACCESORIOS DE APORVECHAMIENTOS</t>
  </si>
  <si>
    <t>8.1.2</t>
  </si>
  <si>
    <t>8.2.2</t>
  </si>
  <si>
    <t>8.2 3</t>
  </si>
  <si>
    <t>8.2 4</t>
  </si>
  <si>
    <t>INCENTIVOS DERIVADOS DE LA COLABORACIÓN FISCAL</t>
  </si>
  <si>
    <t>FONDOS DISTINTOS DE APORTACIONES</t>
  </si>
  <si>
    <t>TRANSFERENCIAS DEL FONDO MEXICANO DEL PETRÓLEO PARA LA ESTABILIZACIÓN Y EL DESARROLLO</t>
  </si>
  <si>
    <t>FINANCIAMIENTO INTERNO</t>
  </si>
  <si>
    <t>CONTRIBUCIONES DE MEJORAS NO COMPRENDIDAS EN LA LEY DE INGRESOS VIGENTE. CAUSADAS EN EJERCICIOS ANTERIORES PENDIENTES DE LIQUIDACIÓN O PAGO</t>
  </si>
  <si>
    <t>ACCESORIOS DE DERECHOS</t>
  </si>
  <si>
    <t>TRANSFERENCIAS AL RESTO DEL SECTOR PÚBLICO (Derogado)</t>
  </si>
  <si>
    <t>AYUDAS SOCIALES (Derogado)</t>
  </si>
  <si>
    <t>Accesorios de Derechos</t>
  </si>
  <si>
    <t>Productos de Capital (Derogado)</t>
  </si>
  <si>
    <t>Productos no Comprendidos en la Ley de Ingresos Vigente, Causados en Ejercicios Fiscales Anteriores Pendientes de Liquidación o Pago</t>
  </si>
  <si>
    <t>Aprovechamientos Patrimoniales</t>
  </si>
  <si>
    <t>Accesosrios de Aprovechamientos</t>
  </si>
  <si>
    <t xml:space="preserve">PRODUCTOS NO COMPRENDIDOS EN LA LEY DE INGRESOS VIGENTE, CAUSADOS EN EJERCICIOS FISCALES ANTERIORES, PENDIENTES DE LIQUIDACIÓN O PAGO </t>
  </si>
  <si>
    <t xml:space="preserve">APROVECHAMIENTOS  NO COMPRENDIDOS EN EN LA LEY DE INGRESOS VIGENTE, CAUSADOS EN EJERCICIOS FISCALES ANTERIORES, PENDIENTES DE LIQUIDACIÓN O PAGO </t>
  </si>
  <si>
    <t>Aprovechamientos no Comprendidos en la Ley de Ingresos Vigente, Causados en Ejercicios Fiscales Anteriores, Pendientes de Liquidación o Pago</t>
  </si>
  <si>
    <t xml:space="preserve">INGRESOS POR VENTA DE BIENES, PRESTACIÓN DE SERVICIOS Y OTROS INGRESOS </t>
  </si>
  <si>
    <t>Ingreso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</si>
  <si>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</si>
  <si>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</si>
  <si>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</si>
  <si>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</si>
  <si>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</si>
  <si>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</si>
  <si>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</si>
  <si>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</si>
  <si>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</si>
  <si>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</si>
  <si>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</si>
  <si>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</si>
  <si>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</si>
  <si>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</si>
  <si>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</si>
  <si>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</si>
  <si>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Transferencias a Fideicomisos, Mandatos y Análogos (Derogado)</t>
  </si>
  <si>
    <t>Transferencias del Fondo Mexicano del Petróleo para la Estabilización y el Desarrollo</t>
  </si>
  <si>
    <t>Endeudamiento Externo</t>
  </si>
  <si>
    <t>Financiamiento Interno</t>
  </si>
  <si>
    <t>CLASIFICACIÓN POR RUBRO DE INGRESOS</t>
  </si>
  <si>
    <t>INGRESOS DE GESTIÓN ( 1 al 7 )</t>
  </si>
  <si>
    <t>INGRESOS DERIVADOS DE FINANCIAMIENTO ( 0 )</t>
  </si>
  <si>
    <t>FINANCIAMIENTOS EXTERNOS</t>
  </si>
  <si>
    <t>OTROS RECURSOS DE LIBRE DISPOSICIÓN</t>
  </si>
  <si>
    <t>CLASIFICACIÓN POR FUENTE DE FINANCIAMIENTO 
1  NO ETIQUETADO</t>
  </si>
  <si>
    <t>CLASIFICACIÓN POR FUENTE DE FINANCIAMIENTO 
2   ETIQUETADO</t>
  </si>
  <si>
    <r>
      <t xml:space="preserve">Otras transferencias a fideicomisos  </t>
    </r>
    <r>
      <rPr>
        <sz val="10"/>
        <color rgb="FFFF0000"/>
        <rFont val="Calibri"/>
        <family val="2"/>
        <scheme val="minor"/>
      </rPr>
      <t xml:space="preserve"> </t>
    </r>
  </si>
  <si>
    <t>1.1
RECURSOS FISCALES</t>
  </si>
  <si>
    <t>1.  NO ETIQUETADO</t>
  </si>
  <si>
    <t>2.  ETIQUETADO</t>
  </si>
  <si>
    <t>2.5 
RECURSOS FEDERALES</t>
  </si>
  <si>
    <t>2.6
RECURSOS ESTATALES</t>
  </si>
  <si>
    <t>2.7
OTROS RECURSOS DE TRANSFERENCIAS FEDERALES ETIQUETADAS</t>
  </si>
  <si>
    <t>1.2
FINANCIAMIENTOS INTERNOS</t>
  </si>
  <si>
    <t>1.3
FINANCIAMIENTOS EXTERNOS</t>
  </si>
  <si>
    <t>1.4
INGRESOS 
PROPIOS</t>
  </si>
  <si>
    <t>1.5
RECURSOS
FEDERALES</t>
  </si>
  <si>
    <t>1.6
RECURSOS ESTATALES</t>
  </si>
  <si>
    <t>1.7
OTROS RECURSOS DE LIBRE DISPOSICIÓN</t>
  </si>
  <si>
    <t>OTROS RECURSOS DE TRANSFERENCIAS
FEDERALES ETIQUETADAS</t>
  </si>
  <si>
    <t>Salud</t>
  </si>
  <si>
    <t>Tipo de Sistema</t>
  </si>
  <si>
    <t>Activos</t>
  </si>
  <si>
    <t>Pensionados y Jubilados</t>
  </si>
  <si>
    <t>Beneficiarios</t>
  </si>
  <si>
    <t>Edad de Jubilación o Pensión</t>
  </si>
  <si>
    <t>Ingresos Anuales al Fondo de Pensiones</t>
  </si>
  <si>
    <t>Beneficiarios de Pensionados y Jubilados</t>
  </si>
  <si>
    <t>Máximo</t>
  </si>
  <si>
    <t>Mínimo</t>
  </si>
  <si>
    <t>Promedio</t>
  </si>
  <si>
    <t>Generación actual</t>
  </si>
  <si>
    <t>Generaciones futuras</t>
  </si>
  <si>
    <t>Riesgo de Trabajo</t>
  </si>
  <si>
    <t>Invalidez y Vida</t>
  </si>
  <si>
    <t>Otras Prestaciones Sociales</t>
  </si>
  <si>
    <t>Prestación Afiliada</t>
  </si>
  <si>
    <t>Ingreso del Fondo</t>
  </si>
  <si>
    <t>Nómina Anual</t>
  </si>
  <si>
    <t>Déficit/Superávit</t>
  </si>
  <si>
    <t>Estudio Actuarial</t>
  </si>
  <si>
    <t>EJERCICIO
 2020</t>
  </si>
  <si>
    <t>EJERCICIO
 2016</t>
  </si>
  <si>
    <t>EJERCICIO
 2017</t>
  </si>
  <si>
    <t>EJERCICIO
 2021</t>
  </si>
  <si>
    <t>EJERCICIO
 2022</t>
  </si>
  <si>
    <t>EJERCICIO 2016</t>
  </si>
  <si>
    <t>EJERCICIO 2017</t>
  </si>
  <si>
    <t>EJERCICIO 2020</t>
  </si>
  <si>
    <t>EJERCICIO 2021</t>
  </si>
  <si>
    <t>EJERCICIO 2022</t>
  </si>
  <si>
    <t xml:space="preserve">PROYECCIONES Y RESULTADOS DE INGRESOS  L D F - 2019
</t>
  </si>
  <si>
    <t>INGRESOS POR VENTA DE BIENES Y PRESTACIÓN DE SERVICIOS DE INSTITUCIONES PÚBLICAS DE SEGURIDAD SOCIAL</t>
  </si>
  <si>
    <t>Impuestos no comprendidos en la Ley de Ingresos Vigente, causados en Ejercicios Fiscales Anteriores
 Pendientes de Liquidación  o Pago</t>
  </si>
  <si>
    <t>Accesorios de Cuotas y Aportaciones de Seguridad Social</t>
  </si>
  <si>
    <t>Contribuciones de Mejoras no comprendidas en la Ley de Ingresos Vigente, causadas en Ejercicios 
 Anteriores Pendientes de Liquidación o Pago</t>
  </si>
  <si>
    <t>Accesorios de los Impuestos</t>
  </si>
  <si>
    <t>Derechos no comprendidos en la Ley de Ingresos Vigente, causados en Ejercicios Fiscales Anteriores Pendientes de Liquidación o Pago</t>
  </si>
  <si>
    <t>Derecho a los Hidrocarburos (Derogado)</t>
  </si>
  <si>
    <t>RECURSOS ESTATALES</t>
  </si>
  <si>
    <t>PARTICIPACIONES, APORTACIONES, CONVENIOS, INCENTIVOS DERIVADOS DE LA COLABORACIÓN FISCAL Y FONDOS DISTINTOS DE APORTACIONES,TRANSFERENCIAS, ASIGNACIONES, SUBSIDIOS,SUBVENCIONES,  PENSIONES Y JUBILACIONES ( 8 y 9 )</t>
  </si>
  <si>
    <t>Alimentos y Utensilios</t>
  </si>
  <si>
    <t>Transferencias Internas y Asignaciones al Sector Público</t>
  </si>
  <si>
    <t>Tesorería</t>
  </si>
  <si>
    <t xml:space="preserve">Oficialía Mayor de Padrón y Licencias </t>
  </si>
  <si>
    <t>Oficialía Mayor Administrativa</t>
  </si>
  <si>
    <t xml:space="preserve">Dirección de Inovacion Gubernamental y Tecnologías de la Información </t>
  </si>
  <si>
    <t xml:space="preserve">Dirección General de Comunicación Social </t>
  </si>
  <si>
    <t xml:space="preserve">Dirección General de Relaciones Públicas </t>
  </si>
  <si>
    <t>SECTOR PÚBLICO MUNICIPAL</t>
  </si>
  <si>
    <t>Asuntos Financieros</t>
  </si>
  <si>
    <t>Apoyo a los Programas de Reestructura en unidades de inversión (UDIS)</t>
  </si>
  <si>
    <t>Adeudos de Ejercicios Fiscales Anteriores</t>
  </si>
  <si>
    <t>Prestación Laboral o Fondo General para Trabajadores del Estado o Municipio</t>
  </si>
  <si>
    <t>Beneficio definido, Contribución Definida o Mixto</t>
  </si>
  <si>
    <t>INFORME SOBRE ESTUDIOS ACTUARIALES LDF 2019</t>
  </si>
  <si>
    <t>Año de Elaboración del Estudio Actuarial</t>
  </si>
  <si>
    <t>Empresa que Elaboró el Estudio Actuarial</t>
  </si>
  <si>
    <t>Tasa de Rendimiento</t>
  </si>
  <si>
    <t>Año de Descapitalización</t>
  </si>
  <si>
    <t>Generaciones Futuras</t>
  </si>
  <si>
    <t>Periodo de Suficiencia</t>
  </si>
  <si>
    <t>Generación Actual</t>
  </si>
  <si>
    <t>Valor presente de las Contribuciones Asociadas a los Sueldos Futuros de Cotización X%</t>
  </si>
  <si>
    <t>Pensiones y Jubilaciones en Curso de Pago</t>
  </si>
  <si>
    <t>Valor presente de las Obligaciones</t>
  </si>
  <si>
    <t>Monto de la Reserva</t>
  </si>
  <si>
    <t>Monto Mensual por Pensión</t>
  </si>
  <si>
    <t>Esperanza de Vida</t>
  </si>
  <si>
    <t>Crecimiento Esperado de los Activos (como%)</t>
  </si>
  <si>
    <t>Crecimiento Esperdo de los Pensionados y Jubilados (como%)</t>
  </si>
  <si>
    <t>Aportación Individual al Plan de Pensión como % del Salario</t>
  </si>
  <si>
    <t>Promedio de Años de Servicio (Trabajadores Activos)</t>
  </si>
  <si>
    <t>Edad Promedio</t>
  </si>
  <si>
    <t>Edad Mínima</t>
  </si>
  <si>
    <t>Edad Máxima</t>
  </si>
  <si>
    <t>Comprende las acciones propias de la gestión gubernamental, tales como la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</si>
  <si>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 xml:space="preserve">PROYECCIONES Y RESULTADOS DE EGRESOS LDF  - 2019
</t>
  </si>
  <si>
    <t>1500 
Otras
Prestaciones</t>
  </si>
  <si>
    <t>PARTICIPACIONES, APORTACIONES, CONVENIOS, INCENTIVOS DERIVADOS DE LA 
COLABORACIÓN FISCAL Y FONDOS DISTINTOS DE LAS APORTACIONES</t>
  </si>
  <si>
    <t>Agua potable, drenaje, alcantarillado, tratamiento y disposición final de aguas residuales</t>
  </si>
  <si>
    <t>TRANSFERENCIAS, ASIGNACIONES, SUBSIDIOS Y SUBVENCIONES Y PENSIONES 
Y JUBILACIONES</t>
  </si>
  <si>
    <t>TRANSFERENCIAS Y ASIGNACIONES</t>
  </si>
  <si>
    <t>TRANSFERENCIAS A FIDEICOMISOS, MANDATOS Y ANÁLOGOS (Derogado)</t>
  </si>
  <si>
    <t>Nombre del Municipio: CAÑADAS DE OBREGÓN</t>
  </si>
  <si>
    <t>Regidor</t>
  </si>
  <si>
    <t>Regidores</t>
  </si>
  <si>
    <t>Presidente</t>
  </si>
  <si>
    <t>Oficial Mayor</t>
  </si>
  <si>
    <t>Sindico</t>
  </si>
  <si>
    <t>Secretaria Particular</t>
  </si>
  <si>
    <t>Secretario general</t>
  </si>
  <si>
    <t>Encargado de la Hacienda Municipal</t>
  </si>
  <si>
    <t>Hacienda Municipal</t>
  </si>
  <si>
    <t>Auxilia de Ingresos</t>
  </si>
  <si>
    <t xml:space="preserve">Contralor </t>
  </si>
  <si>
    <t>Contraloria Municipal</t>
  </si>
  <si>
    <t>Secretario</t>
  </si>
  <si>
    <t>Director</t>
  </si>
  <si>
    <t>Obras Publicas</t>
  </si>
  <si>
    <t>Secretaria</t>
  </si>
  <si>
    <t>Albañil</t>
  </si>
  <si>
    <t>Auxiliar</t>
  </si>
  <si>
    <t>Proyectista</t>
  </si>
  <si>
    <t>Operador de retroexcavadora</t>
  </si>
  <si>
    <t>Agua Potable y Alcantarillado</t>
  </si>
  <si>
    <t>Fontanero en la Cofradia</t>
  </si>
  <si>
    <t>Fontanero en Santa Rosalia de la Cueva</t>
  </si>
  <si>
    <t>Encargado de los Colomos</t>
  </si>
  <si>
    <t>Delegaciones</t>
  </si>
  <si>
    <t>Responsable del cementerio</t>
  </si>
  <si>
    <t>Jardinero</t>
  </si>
  <si>
    <t>Intendente</t>
  </si>
  <si>
    <t>Delegado</t>
  </si>
  <si>
    <t>Agencia</t>
  </si>
  <si>
    <t>Comisarias</t>
  </si>
  <si>
    <t>Auxiliar de intendencia</t>
  </si>
  <si>
    <t>Casa de la Cultura</t>
  </si>
  <si>
    <t>Encargada</t>
  </si>
  <si>
    <t>Policía de línea</t>
  </si>
  <si>
    <t>Seguridad pública</t>
  </si>
  <si>
    <t>Comandante</t>
  </si>
  <si>
    <t>Oficial Operativo</t>
  </si>
  <si>
    <t>Servicios públicos</t>
  </si>
  <si>
    <t>Maestra</t>
  </si>
  <si>
    <t>Mecánico</t>
  </si>
  <si>
    <t>Responsable del Rastro</t>
  </si>
  <si>
    <t>Auxiliar de electricista</t>
  </si>
  <si>
    <t>Electricista</t>
  </si>
  <si>
    <t>Auxiliar cementerios</t>
  </si>
  <si>
    <t>Responsable de parques y jardines</t>
  </si>
  <si>
    <t>Mensajero</t>
  </si>
  <si>
    <t>Inspector ganadero</t>
  </si>
  <si>
    <t>Operador de la planta de aguas residuales</t>
  </si>
  <si>
    <t>Encargado de la planta de aguas residuales</t>
  </si>
  <si>
    <t>Chofer municipal</t>
  </si>
  <si>
    <t>Auxiliar intendencia</t>
  </si>
  <si>
    <t>Operador de la planta de la cueva</t>
  </si>
  <si>
    <t>Auxiliar de la unidad deportiva</t>
  </si>
  <si>
    <t>Director de Educación</t>
  </si>
  <si>
    <t>Catastro</t>
  </si>
  <si>
    <t>Director de Desarrollo Social</t>
  </si>
  <si>
    <t>Secretario Particular</t>
  </si>
  <si>
    <t>Auxilia de Egresos</t>
  </si>
  <si>
    <t xml:space="preserve">Albañil </t>
  </si>
  <si>
    <t>Operador de motoconfirmadora</t>
  </si>
  <si>
    <t>Operador de camion</t>
  </si>
  <si>
    <t>Encargado del agua potable</t>
  </si>
  <si>
    <t>Fontanero Temacapulin</t>
  </si>
  <si>
    <t>Encargado de la Pipa</t>
  </si>
  <si>
    <t>Encargado del agua potable en Oficinas</t>
  </si>
  <si>
    <t>Encargado de Bombas en el Zapotillo</t>
  </si>
  <si>
    <t>Encargado de Bombas en Los Teposanes</t>
  </si>
  <si>
    <t>Encargado de Bombas en Temacapulin</t>
  </si>
  <si>
    <t>Comisario Zapotillo</t>
  </si>
  <si>
    <t>Medico en Turno</t>
  </si>
  <si>
    <t>Auxiliar del Rastro</t>
  </si>
  <si>
    <t>Auxiliar de Intendencia</t>
  </si>
  <si>
    <t>Chofer Estudiantes</t>
  </si>
  <si>
    <t>Director de desarrollo rural y promocion economica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</si>
</sst>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quot;$&quot;* #,##0_);_(&quot;$&quot;* \(#,##0\);_(&quot;$&quot;* &quot;-&quot;_);_(@_)"/>
    <numFmt numFmtId="165" formatCode="_(* #,##0_);_(* \(#,##0\);_(* &quot;-&quot;_);_(@_)"/>
    <numFmt numFmtId="166" formatCode="_(&quot;$&quot;* #,##0.00_);_(&quot;$&quot;* \(#,##0.00\);_(&quot;$&quot;* &quot;-&quot;??_);_(@_)"/>
    <numFmt numFmtId="167" formatCode="000"/>
    <numFmt numFmtId="168" formatCode="0000"/>
    <numFmt numFmtId="169" formatCode="_-[$€]* #,##0.00_-;\-[$€]* #,##0.00_-;_-[$€]* &quot;-&quot;??_-;_-@_-"/>
    <numFmt numFmtId="170" formatCode="_-&quot;$&quot;* #,##0_-;\-&quot;$&quot;* #,##0_-;_-&quot;$&quot;* &quot;-&quot;??_-;_-@_-"/>
    <numFmt numFmtId="171" formatCode="0_ ;\-0\ "/>
    <numFmt numFmtId="172" formatCode="#,##0_ ;\-#,##0\ "/>
    <numFmt numFmtId="173" formatCode="0."/>
  </numFmts>
  <fonts count="54">
    <font>
      <sz val="11"/>
      <color theme="1"/>
      <name val="Calibri"/>
      <family val="2"/>
      <scheme val="minor"/>
    </font>
    <font>
      <sz val="10"/>
      <name val="Arial"/>
      <family val="2"/>
    </font>
    <font>
      <sz val="10"/>
      <color indexed="81"/>
      <name val="Tahoma"/>
      <family val="2"/>
    </font>
    <font>
      <b/>
      <sz val="10"/>
      <color indexed="81"/>
      <name val="Tahoma"/>
      <family val="2"/>
    </font>
    <font>
      <b/>
      <sz val="12"/>
      <color indexed="81"/>
      <name val="Arial"/>
      <family val="2"/>
    </font>
    <font>
      <sz val="8"/>
      <color indexed="81"/>
      <name val="Tahoma"/>
      <family val="2"/>
    </font>
    <font>
      <b/>
      <sz val="11"/>
      <name val="Calibri"/>
      <family val="2"/>
    </font>
    <font>
      <b/>
      <sz val="11"/>
      <color indexed="8"/>
      <name val="Calibri"/>
      <family val="2"/>
    </font>
    <font>
      <sz val="11"/>
      <color indexed="8"/>
      <name val="Calibri"/>
      <family val="2"/>
    </font>
    <font>
      <sz val="12"/>
      <color indexed="81"/>
      <name val="Arial"/>
      <family val="2"/>
    </font>
    <font>
      <sz val="8"/>
      <color indexed="81"/>
      <name val="Arial"/>
      <family val="2"/>
    </font>
    <font>
      <b/>
      <sz val="11"/>
      <color indexed="81"/>
      <name val="Tahoma"/>
      <family val="2"/>
    </font>
    <font>
      <sz val="11"/>
      <color indexed="81"/>
      <name val="Tahoma"/>
      <family val="2"/>
    </font>
    <font>
      <b/>
      <sz val="8"/>
      <color indexed="81"/>
      <name val="Arial"/>
      <family val="2"/>
    </font>
    <font>
      <b/>
      <sz val="14"/>
      <color indexed="9"/>
      <name val="Calibri"/>
      <family val="2"/>
    </font>
    <font>
      <sz val="14"/>
      <color indexed="9"/>
      <name val="Calibri"/>
      <family val="2"/>
    </font>
    <font>
      <b/>
      <u/>
      <sz val="11"/>
      <color indexed="81"/>
      <name val="Tahoma"/>
      <family val="2"/>
    </font>
    <font>
      <sz val="11"/>
      <color indexed="9"/>
      <name val="Calibri"/>
      <family val="2"/>
    </font>
    <font>
      <b/>
      <sz val="18"/>
      <color indexed="62"/>
      <name val="Cambria"/>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6"/>
      <color theme="0" tint="-4.9989318521683403E-2"/>
      <name val="Calibri"/>
      <family val="2"/>
      <scheme val="minor"/>
    </font>
    <font>
      <b/>
      <sz val="16"/>
      <color theme="1"/>
      <name val="Calibri"/>
      <family val="2"/>
      <scheme val="minor"/>
    </font>
    <font>
      <b/>
      <sz val="18"/>
      <color theme="1"/>
      <name val="Calibri"/>
      <family val="2"/>
      <scheme val="minor"/>
    </font>
    <font>
      <b/>
      <sz val="11"/>
      <name val="Calibri"/>
      <family val="2"/>
      <scheme val="minor"/>
    </font>
    <font>
      <b/>
      <sz val="11"/>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sz val="11"/>
      <name val="Calibri"/>
      <family val="2"/>
      <scheme val="minor"/>
    </font>
    <font>
      <b/>
      <sz val="10"/>
      <name val="Calibri"/>
      <family val="2"/>
      <scheme val="minor"/>
    </font>
    <font>
      <b/>
      <sz val="20"/>
      <color theme="1"/>
      <name val="Calibri"/>
      <family val="2"/>
      <scheme val="minor"/>
    </font>
    <font>
      <b/>
      <i/>
      <sz val="12"/>
      <name val="Calibri"/>
      <family val="2"/>
      <scheme val="minor"/>
    </font>
    <font>
      <sz val="10"/>
      <color rgb="FFFF0000"/>
      <name val="Calibri"/>
      <family val="2"/>
      <scheme val="minor"/>
    </font>
    <font>
      <b/>
      <sz val="12"/>
      <name val="Calibri"/>
      <family val="2"/>
    </font>
    <font>
      <b/>
      <i/>
      <sz val="10"/>
      <name val="Calibri"/>
      <family val="2"/>
      <scheme val="minor"/>
    </font>
    <font>
      <b/>
      <i/>
      <sz val="11"/>
      <name val="Calibri"/>
      <family val="2"/>
      <scheme val="minor"/>
    </font>
    <font>
      <sz val="9"/>
      <color indexed="81"/>
      <name val="Tahoma"/>
      <family val="2"/>
    </font>
    <font>
      <b/>
      <sz val="12"/>
      <color theme="1"/>
      <name val="Arial"/>
      <family val="2"/>
    </font>
    <font>
      <sz val="12"/>
      <color theme="1"/>
      <name val="Arial"/>
      <family val="2"/>
    </font>
    <font>
      <b/>
      <sz val="11"/>
      <color theme="1"/>
      <name val="Arial"/>
      <family val="2"/>
    </font>
    <font>
      <sz val="11"/>
      <color theme="1"/>
      <name val="Arial"/>
      <family val="2"/>
    </font>
    <font>
      <sz val="36"/>
      <color theme="1"/>
      <name val="C39HrP24DhTt"/>
    </font>
    <font>
      <sz val="28"/>
      <color theme="1"/>
      <name val="C39HrP24DhTt"/>
    </font>
    <font>
      <sz val="11"/>
      <color indexed="8"/>
      <name val="Calibri"/>
      <family val="2"/>
      <scheme val="minor"/>
    </font>
    <font>
      <b/>
      <sz val="9"/>
      <color indexed="81"/>
      <name val="Tahoma"/>
      <family val="2"/>
    </font>
  </fonts>
  <fills count="25">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rgb="FF00736F"/>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14999847407452621"/>
        <bgColor indexed="64"/>
      </patternFill>
    </fill>
  </fills>
  <borders count="13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style="thin">
        <color theme="0" tint="-4.9989318521683403E-2"/>
      </left>
      <right style="medium">
        <color theme="0" tint="-0.499984740745262"/>
      </right>
      <top style="thin">
        <color theme="0" tint="-0.499984740745262"/>
      </top>
      <bottom/>
      <diagonal/>
    </border>
    <border>
      <left style="thin">
        <color theme="0" tint="-4.9989318521683403E-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style="thin">
        <color indexed="64"/>
      </left>
      <right style="thin">
        <color indexed="64"/>
      </right>
      <top style="thin">
        <color indexed="64"/>
      </top>
      <bottom style="thin">
        <color rgb="FF00736F"/>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style="thin">
        <color theme="0" tint="-4.9989318521683403E-2"/>
      </left>
      <right/>
      <top style="thin">
        <color theme="0" tint="-0.499984740745262"/>
      </top>
      <bottom/>
      <diagonal/>
    </border>
    <border>
      <left style="thin">
        <color theme="0" tint="-4.9989318521683403E-2"/>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indexed="64"/>
      </top>
      <bottom/>
      <diagonal/>
    </border>
    <border>
      <left/>
      <right style="thin">
        <color theme="4" tint="0.79989013336588644"/>
      </right>
      <top style="thin">
        <color indexed="64"/>
      </top>
      <bottom/>
      <diagonal/>
    </border>
    <border>
      <left style="thin">
        <color theme="0" tint="-4.9989318521683403E-2"/>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92D050"/>
      </left>
      <right/>
      <top style="thin">
        <color indexed="64"/>
      </top>
      <bottom style="thin">
        <color rgb="FF92D050"/>
      </bottom>
      <diagonal/>
    </border>
    <border>
      <left style="thin">
        <color rgb="FF92D050"/>
      </left>
      <right/>
      <top style="thin">
        <color rgb="FF92D050"/>
      </top>
      <bottom/>
      <diagonal/>
    </border>
    <border>
      <left style="thin">
        <color rgb="FF92D050"/>
      </left>
      <right/>
      <top style="thin">
        <color rgb="FF92D050"/>
      </top>
      <bottom style="thin">
        <color indexed="64"/>
      </bottom>
      <diagonal/>
    </border>
    <border>
      <left style="thin">
        <color indexed="64"/>
      </left>
      <right style="thin">
        <color indexed="64"/>
      </right>
      <top/>
      <bottom/>
      <diagonal/>
    </border>
  </borders>
  <cellStyleXfs count="3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7"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17" fillId="9"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17" fillId="8"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17" fillId="8"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17" fillId="6"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17" fillId="12" borderId="0" applyNumberFormat="0" applyBorder="0" applyAlignment="0" applyProtection="0"/>
    <xf numFmtId="169" fontId="1" fillId="0" borderId="0" applyFont="0" applyFill="0" applyBorder="0" applyAlignment="0" applyProtection="0"/>
    <xf numFmtId="166" fontId="20" fillId="0" borderId="0" applyFont="0" applyFill="0" applyBorder="0" applyAlignment="0" applyProtection="0"/>
    <xf numFmtId="0" fontId="1" fillId="0" borderId="0"/>
    <xf numFmtId="0" fontId="20" fillId="0" borderId="0"/>
    <xf numFmtId="0" fontId="19" fillId="0" borderId="0"/>
    <xf numFmtId="9" fontId="20"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620">
    <xf numFmtId="0" fontId="0" fillId="0" borderId="0" xfId="0"/>
    <xf numFmtId="0" fontId="0" fillId="0" borderId="0" xfId="0" applyFill="1"/>
    <xf numFmtId="0" fontId="24" fillId="0" borderId="0" xfId="0" applyFont="1"/>
    <xf numFmtId="0" fontId="24" fillId="0" borderId="0" xfId="0" applyFont="1" applyFill="1" applyProtection="1"/>
    <xf numFmtId="0" fontId="24" fillId="0" borderId="0" xfId="0" applyFont="1" applyFill="1" applyAlignment="1" applyProtection="1">
      <alignment horizontal="center"/>
    </xf>
    <xf numFmtId="0" fontId="24" fillId="0" borderId="37" xfId="0" applyFont="1" applyFill="1" applyBorder="1" applyAlignment="1" applyProtection="1">
      <alignment horizontal="center" vertical="center"/>
    </xf>
    <xf numFmtId="0" fontId="24" fillId="0" borderId="37" xfId="0" applyFont="1" applyFill="1" applyBorder="1" applyAlignment="1" applyProtection="1">
      <alignment vertical="center" wrapText="1"/>
    </xf>
    <xf numFmtId="3" fontId="24" fillId="0" borderId="37" xfId="0" applyNumberFormat="1" applyFont="1" applyFill="1" applyBorder="1" applyAlignment="1" applyProtection="1">
      <alignment vertical="center"/>
    </xf>
    <xf numFmtId="10" fontId="24" fillId="0" borderId="37" xfId="0" applyNumberFormat="1" applyFont="1" applyFill="1" applyBorder="1" applyAlignment="1" applyProtection="1">
      <alignment horizontal="center" vertical="center"/>
    </xf>
    <xf numFmtId="0" fontId="24" fillId="0" borderId="37" xfId="0" applyFont="1" applyFill="1" applyBorder="1" applyAlignment="1" applyProtection="1">
      <alignment vertical="center"/>
    </xf>
    <xf numFmtId="165" fontId="24" fillId="0" borderId="37" xfId="0" applyNumberFormat="1" applyFont="1" applyFill="1" applyBorder="1" applyAlignment="1" applyProtection="1">
      <alignment vertical="center"/>
    </xf>
    <xf numFmtId="165" fontId="24" fillId="0" borderId="0" xfId="0" applyNumberFormat="1" applyFont="1" applyFill="1" applyProtection="1"/>
    <xf numFmtId="9" fontId="24" fillId="0" borderId="0" xfId="0" applyNumberFormat="1" applyFont="1" applyFill="1" applyAlignment="1" applyProtection="1">
      <alignment horizontal="center" vertical="center"/>
    </xf>
    <xf numFmtId="0" fontId="23" fillId="0" borderId="0" xfId="0" applyFont="1" applyFill="1" applyProtection="1"/>
    <xf numFmtId="171" fontId="26" fillId="14" borderId="1" xfId="0" applyNumberFormat="1" applyFont="1" applyFill="1" applyBorder="1" applyAlignment="1">
      <alignment horizontal="center" vertical="center"/>
    </xf>
    <xf numFmtId="171" fontId="26" fillId="14" borderId="2" xfId="0" applyNumberFormat="1" applyFont="1" applyFill="1" applyBorder="1" applyAlignment="1">
      <alignment horizontal="center" vertical="center"/>
    </xf>
    <xf numFmtId="0" fontId="26" fillId="14" borderId="1" xfId="0" applyFont="1" applyFill="1" applyBorder="1" applyAlignment="1">
      <alignment horizontal="left" vertical="center" wrapText="1"/>
    </xf>
    <xf numFmtId="0" fontId="26" fillId="14" borderId="3" xfId="0" applyFont="1" applyFill="1" applyBorder="1" applyAlignment="1">
      <alignment horizontal="left" vertical="center" wrapText="1"/>
    </xf>
    <xf numFmtId="0" fontId="0" fillId="0" borderId="0" xfId="0" applyFont="1" applyFill="1" applyProtection="1"/>
    <xf numFmtId="0" fontId="27" fillId="0" borderId="0" xfId="0" applyFont="1" applyFill="1" applyAlignment="1" applyProtection="1"/>
    <xf numFmtId="0" fontId="0" fillId="0" borderId="0" xfId="0" applyFont="1" applyFill="1" applyAlignment="1" applyProtection="1">
      <alignment horizontal="center"/>
    </xf>
    <xf numFmtId="3" fontId="0" fillId="0" borderId="37" xfId="0" applyNumberFormat="1" applyFont="1" applyFill="1" applyBorder="1" applyAlignment="1" applyProtection="1">
      <alignment vertical="center"/>
    </xf>
    <xf numFmtId="165" fontId="0" fillId="0" borderId="0" xfId="0" applyNumberFormat="1" applyFont="1" applyFill="1" applyProtection="1"/>
    <xf numFmtId="9" fontId="0" fillId="0" borderId="0" xfId="0" applyNumberFormat="1" applyFont="1" applyFill="1" applyAlignment="1" applyProtection="1">
      <alignment horizontal="center" vertical="center"/>
    </xf>
    <xf numFmtId="165" fontId="24" fillId="0" borderId="0" xfId="0" applyNumberFormat="1" applyFont="1" applyAlignment="1">
      <alignment horizontal="right" vertical="center"/>
    </xf>
    <xf numFmtId="0" fontId="22" fillId="0" borderId="0" xfId="0" applyFont="1"/>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28" fillId="0" borderId="0" xfId="0" applyFont="1" applyFill="1" applyBorder="1" applyAlignment="1">
      <alignment vertical="center" wrapText="1"/>
    </xf>
    <xf numFmtId="0" fontId="0" fillId="0" borderId="0" xfId="0" applyFill="1" applyBorder="1"/>
    <xf numFmtId="173" fontId="24" fillId="0" borderId="0" xfId="0" applyNumberFormat="1" applyFont="1" applyFill="1" applyBorder="1" applyAlignment="1">
      <alignment horizontal="right" vertical="center"/>
    </xf>
    <xf numFmtId="0" fontId="22" fillId="0" borderId="0" xfId="0" applyFont="1" applyFill="1" applyAlignment="1">
      <alignment horizontal="justify" vertical="center" wrapText="1"/>
    </xf>
    <xf numFmtId="0" fontId="0" fillId="0" borderId="0" xfId="0" applyFill="1" applyAlignment="1">
      <alignment horizontal="justify" vertical="center" wrapText="1"/>
    </xf>
    <xf numFmtId="173" fontId="24" fillId="0" borderId="0" xfId="0" applyNumberFormat="1" applyFont="1" applyFill="1" applyAlignment="1">
      <alignment horizontal="right" vertical="center"/>
    </xf>
    <xf numFmtId="0" fontId="24" fillId="0" borderId="0" xfId="0" applyFont="1" applyFill="1" applyAlignment="1">
      <alignment horizontal="center" vertical="center"/>
    </xf>
    <xf numFmtId="0" fontId="24" fillId="0" borderId="0" xfId="0" applyFont="1" applyFill="1" applyAlignment="1">
      <alignment vertical="center" wrapText="1"/>
    </xf>
    <xf numFmtId="0" fontId="28" fillId="0" borderId="0" xfId="0" applyFont="1" applyFill="1" applyAlignment="1">
      <alignment vertical="center" wrapText="1"/>
    </xf>
    <xf numFmtId="171" fontId="26" fillId="0" borderId="38" xfId="0" applyNumberFormat="1" applyFont="1" applyFill="1" applyBorder="1" applyAlignment="1" applyProtection="1">
      <alignment horizontal="center" vertical="center"/>
    </xf>
    <xf numFmtId="0" fontId="24" fillId="0" borderId="4" xfId="0" applyFont="1" applyBorder="1" applyProtection="1">
      <protection locked="0"/>
    </xf>
    <xf numFmtId="0" fontId="24" fillId="0" borderId="0" xfId="0" applyFont="1" applyBorder="1" applyProtection="1">
      <protection locked="0"/>
    </xf>
    <xf numFmtId="170" fontId="24" fillId="0" borderId="0" xfId="23" applyNumberFormat="1" applyFont="1" applyBorder="1" applyAlignment="1" applyProtection="1">
      <protection locked="0"/>
    </xf>
    <xf numFmtId="0" fontId="24" fillId="0" borderId="5" xfId="0" applyFont="1" applyBorder="1" applyProtection="1">
      <protection locked="0"/>
    </xf>
    <xf numFmtId="0" fontId="0" fillId="0" borderId="39" xfId="0" applyFill="1" applyBorder="1" applyAlignment="1" applyProtection="1">
      <alignment horizontal="right"/>
      <protection locked="0"/>
    </xf>
    <xf numFmtId="171" fontId="24" fillId="0" borderId="39" xfId="0" applyNumberFormat="1" applyFont="1" applyBorder="1" applyAlignment="1" applyProtection="1">
      <alignment horizontal="center" vertical="center"/>
      <protection locked="0"/>
    </xf>
    <xf numFmtId="0" fontId="24" fillId="0" borderId="39" xfId="0" applyFont="1" applyFill="1" applyBorder="1" applyAlignment="1" applyProtection="1">
      <alignment wrapText="1"/>
      <protection locked="0"/>
    </xf>
    <xf numFmtId="0" fontId="24" fillId="0" borderId="0" xfId="0" applyFont="1" applyFill="1" applyBorder="1" applyProtection="1"/>
    <xf numFmtId="3" fontId="24" fillId="0" borderId="0" xfId="0" applyNumberFormat="1" applyFont="1"/>
    <xf numFmtId="172" fontId="24" fillId="0" borderId="0" xfId="0" applyNumberFormat="1" applyFont="1"/>
    <xf numFmtId="0" fontId="26" fillId="0" borderId="38" xfId="24" applyFont="1" applyFill="1" applyBorder="1" applyAlignment="1" applyProtection="1">
      <alignment horizontal="center" vertical="center"/>
    </xf>
    <xf numFmtId="171" fontId="26" fillId="0" borderId="40" xfId="0" applyNumberFormat="1" applyFont="1" applyFill="1" applyBorder="1" applyAlignment="1" applyProtection="1">
      <alignment horizontal="center" vertical="center"/>
    </xf>
    <xf numFmtId="171" fontId="26" fillId="0" borderId="41" xfId="0" applyNumberFormat="1" applyFont="1" applyFill="1" applyBorder="1" applyAlignment="1" applyProtection="1">
      <alignment horizontal="center" vertical="center"/>
    </xf>
    <xf numFmtId="0" fontId="27" fillId="0" borderId="0" xfId="0" applyFont="1" applyAlignment="1">
      <alignment vertical="center"/>
    </xf>
    <xf numFmtId="0" fontId="28" fillId="0" borderId="0" xfId="0" applyFont="1" applyFill="1" applyAlignment="1" applyProtection="1">
      <alignment vertical="center"/>
    </xf>
    <xf numFmtId="3" fontId="0" fillId="0" borderId="0" xfId="0" applyNumberFormat="1"/>
    <xf numFmtId="3" fontId="24" fillId="0" borderId="0" xfId="0" applyNumberFormat="1" applyFont="1" applyAlignment="1">
      <alignment horizontal="right" vertical="center"/>
    </xf>
    <xf numFmtId="9" fontId="26" fillId="14" borderId="43" xfId="24" applyNumberFormat="1" applyFont="1" applyFill="1" applyBorder="1" applyAlignment="1" applyProtection="1">
      <alignment horizontal="center" vertical="center"/>
    </xf>
    <xf numFmtId="0" fontId="0" fillId="16" borderId="0" xfId="0" applyFont="1" applyFill="1" applyBorder="1"/>
    <xf numFmtId="0" fontId="22" fillId="16" borderId="0" xfId="0" applyFont="1" applyFill="1" applyBorder="1"/>
    <xf numFmtId="165" fontId="28" fillId="16" borderId="0" xfId="0" applyNumberFormat="1" applyFont="1" applyFill="1" applyAlignment="1">
      <alignment horizontal="right" vertical="center"/>
    </xf>
    <xf numFmtId="165" fontId="24" fillId="0" borderId="37" xfId="0" applyNumberFormat="1" applyFont="1" applyFill="1" applyBorder="1" applyAlignment="1" applyProtection="1">
      <alignment horizontal="left" vertical="center"/>
    </xf>
    <xf numFmtId="0" fontId="29" fillId="0" borderId="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0" fillId="0" borderId="0" xfId="0" applyFill="1" applyBorder="1" applyProtection="1"/>
    <xf numFmtId="0" fontId="0" fillId="0" borderId="5" xfId="0" applyFill="1" applyBorder="1" applyProtection="1"/>
    <xf numFmtId="165" fontId="0" fillId="0" borderId="39" xfId="0" applyNumberFormat="1" applyFont="1" applyBorder="1" applyProtection="1">
      <protection locked="0"/>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165" fontId="32" fillId="14" borderId="44" xfId="0" applyNumberFormat="1" applyFont="1" applyFill="1" applyBorder="1" applyAlignment="1" applyProtection="1">
      <alignment horizontal="right" vertical="center"/>
    </xf>
    <xf numFmtId="0" fontId="0" fillId="0" borderId="45" xfId="0" applyFill="1" applyBorder="1" applyAlignment="1" applyProtection="1">
      <alignment horizontal="right"/>
      <protection locked="0"/>
    </xf>
    <xf numFmtId="171" fontId="24" fillId="0" borderId="46" xfId="0" applyNumberFormat="1" applyFont="1" applyBorder="1" applyAlignment="1" applyProtection="1">
      <alignment horizontal="center" vertical="center"/>
      <protection locked="0"/>
    </xf>
    <xf numFmtId="0" fontId="24" fillId="0" borderId="46" xfId="0" applyFont="1" applyFill="1" applyBorder="1" applyAlignment="1" applyProtection="1">
      <alignment wrapText="1"/>
      <protection locked="0"/>
    </xf>
    <xf numFmtId="165" fontId="0" fillId="0" borderId="46" xfId="0" applyNumberFormat="1" applyFont="1" applyBorder="1" applyProtection="1">
      <protection locked="0"/>
    </xf>
    <xf numFmtId="0" fontId="0" fillId="0" borderId="46" xfId="0" applyFill="1" applyBorder="1" applyAlignment="1" applyProtection="1">
      <alignment horizontal="right"/>
      <protection locked="0"/>
    </xf>
    <xf numFmtId="0" fontId="22" fillId="0" borderId="44" xfId="0" applyFont="1" applyBorder="1" applyAlignment="1" applyProtection="1">
      <alignment horizontal="right" vertical="center" wrapText="1"/>
      <protection locked="0"/>
    </xf>
    <xf numFmtId="165" fontId="0" fillId="0" borderId="44" xfId="0" applyNumberFormat="1" applyBorder="1" applyAlignment="1" applyProtection="1">
      <alignment horizontal="right" vertical="center"/>
    </xf>
    <xf numFmtId="165" fontId="22" fillId="0" borderId="44" xfId="0" applyNumberFormat="1" applyFont="1" applyBorder="1" applyAlignment="1" applyProtection="1">
      <alignment horizontal="right" vertical="center"/>
    </xf>
    <xf numFmtId="165" fontId="0" fillId="0" borderId="44" xfId="0" applyNumberFormat="1" applyFont="1" applyBorder="1" applyAlignment="1" applyProtection="1">
      <alignment horizontal="right" vertical="center"/>
      <protection locked="0"/>
    </xf>
    <xf numFmtId="165" fontId="32" fillId="15" borderId="44" xfId="0" applyNumberFormat="1" applyFont="1" applyFill="1" applyBorder="1" applyAlignment="1" applyProtection="1">
      <alignment horizontal="right" vertical="center"/>
    </xf>
    <xf numFmtId="0" fontId="32" fillId="14" borderId="44" xfId="0" applyFont="1" applyFill="1" applyBorder="1" applyAlignment="1" applyProtection="1">
      <alignment vertical="center" wrapText="1"/>
    </xf>
    <xf numFmtId="165" fontId="0" fillId="0" borderId="44" xfId="0" applyNumberFormat="1" applyFont="1" applyBorder="1" applyAlignment="1" applyProtection="1">
      <alignment horizontal="right" vertical="center"/>
    </xf>
    <xf numFmtId="165" fontId="7" fillId="0" borderId="44" xfId="0" applyNumberFormat="1" applyFont="1" applyBorder="1" applyAlignment="1" applyProtection="1">
      <alignment horizontal="right" vertical="center" wrapText="1"/>
    </xf>
    <xf numFmtId="165" fontId="7" fillId="0" borderId="44" xfId="0" applyNumberFormat="1" applyFont="1" applyBorder="1" applyAlignment="1" applyProtection="1">
      <alignment horizontal="right" vertical="center"/>
    </xf>
    <xf numFmtId="165" fontId="6" fillId="0" borderId="44" xfId="0" applyNumberFormat="1" applyFont="1" applyBorder="1" applyAlignment="1" applyProtection="1">
      <alignment horizontal="right"/>
    </xf>
    <xf numFmtId="0" fontId="22" fillId="14" borderId="47" xfId="0" applyFont="1" applyFill="1" applyBorder="1" applyAlignment="1" applyProtection="1">
      <alignment horizontal="center" vertical="center"/>
    </xf>
    <xf numFmtId="0" fontId="22" fillId="14" borderId="44" xfId="0" applyFont="1" applyFill="1" applyBorder="1" applyAlignment="1" applyProtection="1">
      <alignment vertical="center" wrapText="1"/>
    </xf>
    <xf numFmtId="0" fontId="24" fillId="0" borderId="44" xfId="0" applyFont="1" applyBorder="1" applyAlignment="1" applyProtection="1">
      <alignment vertical="center"/>
    </xf>
    <xf numFmtId="0" fontId="24" fillId="0" borderId="44" xfId="0" applyFont="1" applyFill="1" applyBorder="1" applyAlignment="1" applyProtection="1">
      <alignment vertical="center" wrapText="1"/>
    </xf>
    <xf numFmtId="0" fontId="0" fillId="14"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24" fillId="0" borderId="47" xfId="0" applyFont="1" applyFill="1" applyBorder="1" applyAlignment="1" applyProtection="1">
      <alignment horizontal="center" vertical="center"/>
    </xf>
    <xf numFmtId="0" fontId="32" fillId="14" borderId="47"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14" borderId="47" xfId="0" applyFont="1" applyFill="1" applyBorder="1" applyAlignment="1" applyProtection="1">
      <alignment horizontal="center" vertical="center"/>
    </xf>
    <xf numFmtId="168" fontId="24" fillId="0" borderId="44" xfId="0" applyNumberFormat="1" applyFont="1" applyFill="1" applyBorder="1" applyAlignment="1" applyProtection="1">
      <alignment horizontal="center" vertical="center"/>
      <protection locked="0"/>
    </xf>
    <xf numFmtId="0" fontId="24" fillId="0" borderId="44" xfId="0" applyFont="1" applyFill="1" applyBorder="1" applyAlignment="1" applyProtection="1">
      <alignment vertical="center"/>
      <protection locked="0"/>
    </xf>
    <xf numFmtId="0" fontId="24" fillId="0" borderId="44" xfId="0" applyFont="1" applyFill="1" applyBorder="1" applyAlignment="1" applyProtection="1">
      <alignment vertical="center" wrapText="1"/>
      <protection locked="0"/>
    </xf>
    <xf numFmtId="0" fontId="31" fillId="0" borderId="50" xfId="0" applyFont="1" applyFill="1" applyBorder="1" applyAlignment="1" applyProtection="1">
      <alignment horizontal="center" vertical="center"/>
    </xf>
    <xf numFmtId="0" fontId="23" fillId="20" borderId="0" xfId="0" applyFont="1" applyFill="1" applyBorder="1" applyProtection="1"/>
    <xf numFmtId="0" fontId="23" fillId="0" borderId="0" xfId="0" applyFont="1" applyBorder="1" applyProtection="1"/>
    <xf numFmtId="49" fontId="27" fillId="20" borderId="0" xfId="0" applyNumberFormat="1" applyFont="1" applyFill="1" applyBorder="1" applyAlignment="1" applyProtection="1">
      <alignment horizontal="center" vertical="center"/>
    </xf>
    <xf numFmtId="49" fontId="27" fillId="0" borderId="0" xfId="0" applyNumberFormat="1" applyFont="1" applyBorder="1" applyAlignment="1" applyProtection="1">
      <alignment horizontal="center" vertical="center"/>
    </xf>
    <xf numFmtId="0" fontId="24" fillId="0" borderId="47" xfId="0" applyFont="1" applyFill="1" applyBorder="1" applyAlignment="1" applyProtection="1">
      <alignment horizontal="center" vertical="center"/>
      <protection locked="0"/>
    </xf>
    <xf numFmtId="164" fontId="0" fillId="0" borderId="0" xfId="0" applyNumberFormat="1" applyBorder="1" applyProtection="1">
      <protection locked="0"/>
    </xf>
    <xf numFmtId="164" fontId="0" fillId="0" borderId="0" xfId="0" applyNumberFormat="1" applyBorder="1"/>
    <xf numFmtId="164" fontId="0" fillId="17" borderId="51" xfId="0" applyNumberFormat="1" applyFill="1" applyBorder="1" applyProtection="1">
      <protection locked="0"/>
    </xf>
    <xf numFmtId="164" fontId="0" fillId="0" borderId="51" xfId="0" applyNumberFormat="1" applyBorder="1"/>
    <xf numFmtId="0" fontId="31" fillId="0" borderId="52" xfId="0" applyFont="1" applyFill="1" applyBorder="1" applyAlignment="1" applyProtection="1">
      <alignment vertical="center"/>
    </xf>
    <xf numFmtId="0" fontId="31" fillId="0" borderId="48" xfId="0" applyFont="1" applyFill="1" applyBorder="1" applyAlignment="1" applyProtection="1">
      <alignment horizontal="center" vertical="center"/>
    </xf>
    <xf numFmtId="0" fontId="0" fillId="0" borderId="37" xfId="0" applyNumberFormat="1" applyFont="1" applyFill="1" applyBorder="1" applyAlignment="1" applyProtection="1">
      <alignment horizontal="center" vertical="center"/>
    </xf>
    <xf numFmtId="0" fontId="0" fillId="0" borderId="0" xfId="0" applyProtection="1"/>
    <xf numFmtId="49" fontId="22" fillId="20" borderId="0" xfId="0" applyNumberFormat="1" applyFont="1" applyFill="1" applyAlignment="1" applyProtection="1">
      <alignment horizontal="center" vertical="center"/>
    </xf>
    <xf numFmtId="49" fontId="22" fillId="0" borderId="0" xfId="0" applyNumberFormat="1" applyFont="1" applyAlignment="1" applyProtection="1">
      <alignment horizontal="center" vertical="center"/>
    </xf>
    <xf numFmtId="3" fontId="0" fillId="0" borderId="0" xfId="0" applyNumberFormat="1" applyProtection="1"/>
    <xf numFmtId="3" fontId="22" fillId="0" borderId="0" xfId="0" applyNumberFormat="1" applyFont="1" applyProtection="1"/>
    <xf numFmtId="3" fontId="0" fillId="14" borderId="0" xfId="0" applyNumberFormat="1" applyFill="1" applyProtection="1"/>
    <xf numFmtId="49" fontId="24" fillId="0" borderId="44" xfId="0" applyNumberFormat="1" applyFont="1" applyFill="1" applyBorder="1" applyAlignment="1" applyProtection="1">
      <alignment horizontal="center" vertical="center"/>
    </xf>
    <xf numFmtId="9" fontId="24" fillId="0" borderId="44" xfId="0" applyNumberFormat="1" applyFont="1" applyFill="1" applyBorder="1" applyAlignment="1" applyProtection="1">
      <alignment vertical="center" wrapText="1"/>
    </xf>
    <xf numFmtId="49" fontId="28" fillId="14" borderId="44" xfId="0" applyNumberFormat="1" applyFont="1" applyFill="1" applyBorder="1" applyAlignment="1" applyProtection="1">
      <alignment horizontal="center" vertical="center"/>
    </xf>
    <xf numFmtId="0" fontId="36" fillId="19" borderId="59" xfId="0" applyFont="1" applyFill="1" applyBorder="1" applyAlignment="1" applyProtection="1">
      <alignment horizontal="center" vertical="center"/>
    </xf>
    <xf numFmtId="0" fontId="34" fillId="19" borderId="37" xfId="0" applyFont="1" applyFill="1" applyBorder="1" applyAlignment="1" applyProtection="1">
      <alignment horizontal="center"/>
    </xf>
    <xf numFmtId="165" fontId="34" fillId="19" borderId="37" xfId="0" applyNumberFormat="1" applyFont="1" applyFill="1" applyBorder="1" applyAlignment="1" applyProtection="1">
      <alignment horizontal="center"/>
    </xf>
    <xf numFmtId="9" fontId="34" fillId="19" borderId="37" xfId="0" applyNumberFormat="1" applyFont="1" applyFill="1" applyBorder="1" applyAlignment="1" applyProtection="1">
      <alignment horizontal="center" vertical="center"/>
    </xf>
    <xf numFmtId="0" fontId="25" fillId="0" borderId="38" xfId="24" applyFont="1" applyFill="1" applyBorder="1" applyAlignment="1" applyProtection="1">
      <alignment horizontal="left" vertical="center"/>
    </xf>
    <xf numFmtId="9" fontId="25" fillId="14" borderId="43" xfId="27" applyNumberFormat="1" applyFont="1" applyFill="1" applyBorder="1" applyAlignment="1" applyProtection="1">
      <alignment horizontal="center" vertical="center"/>
    </xf>
    <xf numFmtId="9" fontId="25" fillId="14" borderId="66" xfId="27" applyNumberFormat="1" applyFont="1" applyFill="1" applyBorder="1" applyAlignment="1" applyProtection="1">
      <alignment horizontal="center" vertical="center"/>
    </xf>
    <xf numFmtId="9" fontId="25" fillId="14" borderId="68" xfId="27" applyNumberFormat="1" applyFont="1" applyFill="1" applyBorder="1" applyAlignment="1" applyProtection="1">
      <alignment horizontal="center" vertical="center"/>
    </xf>
    <xf numFmtId="0" fontId="0" fillId="0" borderId="70" xfId="0" applyFill="1" applyBorder="1" applyAlignment="1" applyProtection="1">
      <alignment horizontal="right"/>
      <protection locked="0"/>
    </xf>
    <xf numFmtId="0" fontId="22" fillId="0" borderId="71" xfId="0" applyFont="1" applyBorder="1" applyAlignment="1" applyProtection="1">
      <alignment horizontal="right" vertical="center" wrapText="1"/>
      <protection locked="0"/>
    </xf>
    <xf numFmtId="165" fontId="0" fillId="0" borderId="71" xfId="0" applyNumberFormat="1" applyBorder="1" applyAlignment="1" applyProtection="1">
      <alignment horizontal="right" vertical="center"/>
    </xf>
    <xf numFmtId="165" fontId="22" fillId="0" borderId="71" xfId="0" applyNumberFormat="1" applyFont="1" applyBorder="1" applyAlignment="1" applyProtection="1">
      <alignment horizontal="right" vertical="center"/>
    </xf>
    <xf numFmtId="165" fontId="32" fillId="14" borderId="71" xfId="0" applyNumberFormat="1" applyFont="1" applyFill="1" applyBorder="1" applyAlignment="1" applyProtection="1">
      <alignment horizontal="right" vertical="center"/>
    </xf>
    <xf numFmtId="165" fontId="0" fillId="0" borderId="71" xfId="0" applyNumberFormat="1" applyFont="1" applyBorder="1" applyAlignment="1" applyProtection="1">
      <alignment horizontal="right" vertical="center"/>
      <protection locked="0"/>
    </xf>
    <xf numFmtId="165" fontId="32" fillId="15" borderId="71" xfId="0" applyNumberFormat="1" applyFont="1" applyFill="1" applyBorder="1" applyAlignment="1" applyProtection="1">
      <alignment horizontal="right" vertical="center"/>
    </xf>
    <xf numFmtId="165" fontId="0" fillId="0" borderId="71" xfId="0" applyNumberFormat="1" applyFont="1" applyBorder="1" applyAlignment="1" applyProtection="1">
      <alignment horizontal="right" vertical="center"/>
    </xf>
    <xf numFmtId="165" fontId="7" fillId="0" borderId="71" xfId="0" applyNumberFormat="1" applyFont="1" applyBorder="1" applyAlignment="1" applyProtection="1">
      <alignment horizontal="right" vertical="center" wrapText="1"/>
    </xf>
    <xf numFmtId="165" fontId="7" fillId="0" borderId="71" xfId="0" applyNumberFormat="1" applyFont="1" applyBorder="1" applyAlignment="1" applyProtection="1">
      <alignment horizontal="right" vertical="center"/>
    </xf>
    <xf numFmtId="165" fontId="6" fillId="0" borderId="71" xfId="0" applyNumberFormat="1" applyFont="1" applyBorder="1" applyAlignment="1" applyProtection="1">
      <alignment horizontal="right"/>
    </xf>
    <xf numFmtId="165" fontId="21" fillId="19" borderId="71" xfId="0" applyNumberFormat="1" applyFont="1" applyFill="1" applyBorder="1" applyAlignment="1" applyProtection="1">
      <alignment horizontal="right" vertical="center"/>
    </xf>
    <xf numFmtId="165" fontId="21" fillId="19" borderId="44" xfId="0" applyNumberFormat="1" applyFont="1" applyFill="1" applyBorder="1" applyAlignment="1" applyProtection="1">
      <alignment horizontal="right" vertical="center"/>
    </xf>
    <xf numFmtId="0" fontId="27" fillId="0" borderId="50" xfId="0" applyFont="1" applyFill="1" applyBorder="1" applyAlignment="1">
      <alignment horizontal="center" vertical="center" wrapText="1"/>
    </xf>
    <xf numFmtId="0" fontId="27" fillId="0" borderId="0" xfId="0"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0" xfId="0" applyFont="1" applyFill="1" applyAlignment="1">
      <alignment horizontal="center" vertical="center" wrapText="1"/>
    </xf>
    <xf numFmtId="0" fontId="24" fillId="0" borderId="84" xfId="0" applyFont="1" applyFill="1" applyBorder="1" applyAlignment="1" applyProtection="1">
      <alignment horizontal="center" vertical="center"/>
    </xf>
    <xf numFmtId="0" fontId="24" fillId="0" borderId="78" xfId="0" applyFont="1" applyFill="1" applyBorder="1" applyAlignment="1" applyProtection="1">
      <alignment vertical="center" wrapText="1"/>
    </xf>
    <xf numFmtId="49" fontId="21" fillId="0" borderId="92" xfId="0" applyNumberFormat="1" applyFont="1" applyFill="1" applyBorder="1" applyAlignment="1" applyProtection="1">
      <alignment horizontal="center" vertical="center"/>
    </xf>
    <xf numFmtId="49" fontId="21" fillId="0" borderId="91" xfId="0" applyNumberFormat="1" applyFont="1" applyFill="1" applyBorder="1" applyAlignment="1" applyProtection="1">
      <alignment horizontal="center" vertical="center"/>
    </xf>
    <xf numFmtId="49" fontId="22" fillId="0" borderId="0" xfId="0" applyNumberFormat="1" applyFont="1" applyFill="1" applyAlignment="1" applyProtection="1">
      <alignment horizontal="center" vertical="center"/>
    </xf>
    <xf numFmtId="49" fontId="24" fillId="0" borderId="93" xfId="0" applyNumberFormat="1" applyFont="1" applyFill="1" applyBorder="1" applyAlignment="1" applyProtection="1">
      <alignment horizontal="center" vertical="center"/>
    </xf>
    <xf numFmtId="0" fontId="24" fillId="0" borderId="94" xfId="0" applyFont="1" applyFill="1" applyBorder="1" applyAlignment="1" applyProtection="1">
      <alignment vertical="center" wrapText="1"/>
    </xf>
    <xf numFmtId="49" fontId="21" fillId="0" borderId="96" xfId="0" applyNumberFormat="1" applyFont="1" applyFill="1" applyBorder="1" applyAlignment="1" applyProtection="1">
      <alignment horizontal="center" vertical="center"/>
    </xf>
    <xf numFmtId="49" fontId="21" fillId="0" borderId="95" xfId="0" applyNumberFormat="1" applyFont="1" applyFill="1" applyBorder="1" applyAlignment="1" applyProtection="1">
      <alignment horizontal="center" vertical="center" wrapText="1"/>
    </xf>
    <xf numFmtId="49" fontId="28" fillId="14" borderId="72" xfId="0" applyNumberFormat="1" applyFont="1" applyFill="1" applyBorder="1" applyAlignment="1" applyProtection="1">
      <alignment horizontal="center" vertical="center"/>
    </xf>
    <xf numFmtId="49" fontId="24" fillId="0" borderId="72" xfId="0" applyNumberFormat="1" applyFont="1" applyFill="1" applyBorder="1" applyAlignment="1" applyProtection="1">
      <alignment horizontal="center" vertical="center"/>
    </xf>
    <xf numFmtId="49" fontId="28" fillId="0" borderId="72" xfId="0" applyNumberFormat="1" applyFont="1" applyFill="1" applyBorder="1" applyAlignment="1" applyProtection="1">
      <alignment horizontal="center" vertical="center"/>
    </xf>
    <xf numFmtId="49" fontId="24" fillId="0" borderId="97" xfId="0" applyNumberFormat="1" applyFont="1" applyFill="1" applyBorder="1" applyAlignment="1" applyProtection="1">
      <alignment horizontal="center" vertical="center"/>
    </xf>
    <xf numFmtId="0" fontId="38" fillId="14" borderId="8" xfId="0" applyFont="1" applyFill="1" applyBorder="1" applyAlignment="1">
      <alignment horizontal="center" vertical="center"/>
    </xf>
    <xf numFmtId="0" fontId="38" fillId="14" borderId="0" xfId="0" applyFont="1" applyFill="1" applyBorder="1" applyAlignment="1">
      <alignment horizontal="center" vertical="center"/>
    </xf>
    <xf numFmtId="0" fontId="38" fillId="14" borderId="0" xfId="0" applyFont="1" applyFill="1" applyBorder="1" applyAlignment="1">
      <alignment horizontal="center" vertical="center" wrapText="1"/>
    </xf>
    <xf numFmtId="0" fontId="38" fillId="14" borderId="9" xfId="0" applyFont="1" applyFill="1" applyBorder="1" applyAlignment="1">
      <alignment horizontal="center" vertical="center"/>
    </xf>
    <xf numFmtId="173" fontId="24" fillId="0" borderId="8" xfId="0" applyNumberFormat="1" applyFont="1" applyFill="1" applyBorder="1" applyAlignment="1">
      <alignment horizontal="right" vertical="center"/>
    </xf>
    <xf numFmtId="0" fontId="22" fillId="0" borderId="9" xfId="0" applyFont="1" applyFill="1" applyBorder="1" applyAlignment="1">
      <alignment horizontal="justify" vertical="center" wrapText="1"/>
    </xf>
    <xf numFmtId="0" fontId="0" fillId="0" borderId="9" xfId="0" applyFill="1" applyBorder="1" applyAlignment="1">
      <alignment horizontal="justify" vertical="center" wrapText="1"/>
    </xf>
    <xf numFmtId="9" fontId="24" fillId="0" borderId="0" xfId="0" applyNumberFormat="1" applyFont="1" applyFill="1" applyBorder="1" applyAlignment="1">
      <alignment horizontal="left" vertical="center" wrapText="1"/>
    </xf>
    <xf numFmtId="9" fontId="24" fillId="0" borderId="0" xfId="0" applyNumberFormat="1" applyFont="1" applyFill="1" applyBorder="1" applyAlignment="1">
      <alignment vertical="center" wrapText="1"/>
    </xf>
    <xf numFmtId="173" fontId="24" fillId="0" borderId="10" xfId="0" applyNumberFormat="1" applyFont="1" applyFill="1" applyBorder="1" applyAlignment="1">
      <alignment horizontal="right" vertical="center"/>
    </xf>
    <xf numFmtId="173" fontId="24" fillId="0" borderId="17" xfId="0" applyNumberFormat="1" applyFont="1" applyFill="1" applyBorder="1" applyAlignment="1">
      <alignment horizontal="right" vertical="center"/>
    </xf>
    <xf numFmtId="0" fontId="24" fillId="0" borderId="17" xfId="0" applyFont="1" applyFill="1" applyBorder="1" applyAlignment="1">
      <alignment horizontal="center" vertical="center"/>
    </xf>
    <xf numFmtId="0" fontId="24" fillId="0" borderId="17" xfId="0" applyFont="1" applyFill="1" applyBorder="1" applyAlignment="1">
      <alignment vertical="center" wrapText="1"/>
    </xf>
    <xf numFmtId="0" fontId="0" fillId="0" borderId="11" xfId="0" applyFill="1" applyBorder="1" applyAlignment="1">
      <alignment horizontal="justify" vertical="center" wrapText="1"/>
    </xf>
    <xf numFmtId="0" fontId="35" fillId="19" borderId="47" xfId="0" applyFont="1" applyFill="1" applyBorder="1" applyAlignment="1" applyProtection="1">
      <alignment horizontal="center" vertical="center"/>
    </xf>
    <xf numFmtId="0" fontId="35" fillId="19" borderId="44" xfId="0" applyFont="1" applyFill="1" applyBorder="1" applyAlignment="1" applyProtection="1">
      <alignment vertical="center" wrapText="1"/>
    </xf>
    <xf numFmtId="165" fontId="38" fillId="19" borderId="44" xfId="0" applyNumberFormat="1" applyFont="1" applyFill="1" applyBorder="1" applyAlignment="1" applyProtection="1">
      <alignment horizontal="right" vertical="center"/>
    </xf>
    <xf numFmtId="165" fontId="38" fillId="19" borderId="83" xfId="0" applyNumberFormat="1" applyFont="1" applyFill="1" applyBorder="1" applyAlignment="1" applyProtection="1">
      <alignment horizontal="right" vertical="center"/>
    </xf>
    <xf numFmtId="0" fontId="37" fillId="15" borderId="0" xfId="0" applyFont="1" applyFill="1"/>
    <xf numFmtId="0" fontId="37" fillId="0" borderId="0" xfId="0" applyFont="1"/>
    <xf numFmtId="0" fontId="35" fillId="0" borderId="0" xfId="0" applyFont="1" applyAlignment="1">
      <alignment vertical="center"/>
    </xf>
    <xf numFmtId="0" fontId="40" fillId="19" borderId="85" xfId="0" applyFont="1" applyFill="1" applyBorder="1" applyAlignment="1" applyProtection="1">
      <alignment vertical="center"/>
    </xf>
    <xf numFmtId="0" fontId="35" fillId="19" borderId="86" xfId="0" applyFont="1" applyFill="1" applyBorder="1" applyAlignment="1" applyProtection="1">
      <alignment horizontal="right" vertical="center"/>
    </xf>
    <xf numFmtId="0" fontId="35" fillId="0" borderId="0" xfId="0" applyFont="1"/>
    <xf numFmtId="0" fontId="32" fillId="19" borderId="48" xfId="0" applyFont="1" applyFill="1" applyBorder="1" applyAlignment="1">
      <alignment horizontal="center" vertical="center" wrapText="1"/>
    </xf>
    <xf numFmtId="0" fontId="32" fillId="16" borderId="0" xfId="0" applyFont="1" applyFill="1" applyAlignment="1">
      <alignment horizontal="center" vertical="center" wrapText="1"/>
    </xf>
    <xf numFmtId="165" fontId="0" fillId="0" borderId="71" xfId="0" applyNumberFormat="1" applyFont="1" applyBorder="1" applyAlignment="1" applyProtection="1">
      <alignment horizontal="right"/>
    </xf>
    <xf numFmtId="165" fontId="0" fillId="0" borderId="44" xfId="0" applyNumberFormat="1" applyFont="1" applyBorder="1" applyAlignment="1" applyProtection="1">
      <alignment horizontal="right"/>
    </xf>
    <xf numFmtId="165" fontId="22" fillId="22" borderId="71" xfId="0" applyNumberFormat="1" applyFont="1" applyFill="1" applyBorder="1" applyAlignment="1" applyProtection="1">
      <alignment horizontal="right" vertical="center"/>
    </xf>
    <xf numFmtId="165" fontId="22" fillId="22" borderId="44" xfId="0" applyNumberFormat="1" applyFont="1" applyFill="1" applyBorder="1" applyAlignment="1" applyProtection="1">
      <alignment horizontal="right" vertical="center"/>
    </xf>
    <xf numFmtId="165" fontId="32" fillId="22" borderId="71" xfId="0" applyNumberFormat="1" applyFont="1" applyFill="1" applyBorder="1" applyAlignment="1" applyProtection="1">
      <alignment horizontal="right" vertical="center"/>
    </xf>
    <xf numFmtId="165" fontId="32" fillId="22" borderId="44" xfId="0" applyNumberFormat="1" applyFont="1" applyFill="1" applyBorder="1" applyAlignment="1" applyProtection="1">
      <alignment horizontal="right" vertical="center"/>
    </xf>
    <xf numFmtId="165" fontId="6" fillId="22" borderId="71" xfId="0" applyNumberFormat="1" applyFont="1" applyFill="1" applyBorder="1" applyAlignment="1" applyProtection="1">
      <alignment horizontal="right" vertical="center"/>
    </xf>
    <xf numFmtId="165" fontId="6" fillId="22" borderId="44" xfId="0" applyNumberFormat="1" applyFont="1" applyFill="1" applyBorder="1" applyAlignment="1" applyProtection="1">
      <alignment horizontal="right" vertical="center"/>
    </xf>
    <xf numFmtId="165" fontId="27" fillId="22" borderId="71" xfId="0" applyNumberFormat="1" applyFont="1" applyFill="1" applyBorder="1" applyAlignment="1" applyProtection="1">
      <alignment horizontal="right" vertical="center"/>
    </xf>
    <xf numFmtId="165" fontId="27" fillId="22" borderId="44" xfId="0" applyNumberFormat="1" applyFont="1" applyFill="1" applyBorder="1" applyAlignment="1" applyProtection="1">
      <alignment horizontal="right" vertical="center"/>
    </xf>
    <xf numFmtId="165" fontId="0" fillId="22" borderId="71" xfId="0" applyNumberFormat="1" applyFont="1" applyFill="1" applyBorder="1" applyAlignment="1" applyProtection="1">
      <alignment horizontal="right" vertical="center"/>
    </xf>
    <xf numFmtId="165" fontId="0" fillId="22" borderId="44" xfId="0" applyNumberFormat="1" applyFont="1" applyFill="1" applyBorder="1" applyAlignment="1" applyProtection="1">
      <alignment horizontal="right" vertical="center"/>
    </xf>
    <xf numFmtId="165" fontId="0" fillId="22" borderId="71" xfId="0" applyNumberFormat="1" applyFont="1" applyFill="1" applyBorder="1" applyAlignment="1" applyProtection="1">
      <alignment horizontal="right" vertical="center"/>
      <protection locked="0"/>
    </xf>
    <xf numFmtId="165" fontId="0" fillId="22" borderId="44" xfId="0" applyNumberFormat="1" applyFont="1" applyFill="1" applyBorder="1" applyAlignment="1" applyProtection="1">
      <alignment horizontal="right" vertical="center"/>
      <protection locked="0"/>
    </xf>
    <xf numFmtId="165" fontId="0" fillId="0" borderId="91" xfId="0" applyNumberFormat="1" applyFont="1" applyBorder="1" applyAlignment="1" applyProtection="1">
      <alignment horizontal="right" vertical="center"/>
    </xf>
    <xf numFmtId="165" fontId="0" fillId="0" borderId="124" xfId="0" applyNumberFormat="1" applyFont="1" applyBorder="1" applyAlignment="1" applyProtection="1">
      <alignment horizontal="right" vertical="center"/>
    </xf>
    <xf numFmtId="165" fontId="0" fillId="22" borderId="122" xfId="0" applyNumberFormat="1" applyFont="1" applyFill="1" applyBorder="1" applyAlignment="1" applyProtection="1">
      <alignment horizontal="right" vertical="center"/>
    </xf>
    <xf numFmtId="165" fontId="0" fillId="22" borderId="101" xfId="0" applyNumberFormat="1" applyFont="1" applyFill="1" applyBorder="1" applyAlignment="1" applyProtection="1">
      <alignment horizontal="right" vertical="center"/>
    </xf>
    <xf numFmtId="165" fontId="7" fillId="22" borderId="71" xfId="0" applyNumberFormat="1" applyFont="1" applyFill="1" applyBorder="1" applyAlignment="1" applyProtection="1">
      <alignment horizontal="right" vertical="center"/>
    </xf>
    <xf numFmtId="165" fontId="7" fillId="22" borderId="44" xfId="0" applyNumberFormat="1" applyFont="1" applyFill="1" applyBorder="1" applyAlignment="1" applyProtection="1">
      <alignment horizontal="right" vertical="center"/>
    </xf>
    <xf numFmtId="165" fontId="22" fillId="21" borderId="71" xfId="0" applyNumberFormat="1" applyFont="1" applyFill="1" applyBorder="1" applyAlignment="1" applyProtection="1">
      <alignment horizontal="right" vertical="center"/>
    </xf>
    <xf numFmtId="165" fontId="22" fillId="21" borderId="44" xfId="0" applyNumberFormat="1" applyFont="1" applyFill="1" applyBorder="1" applyAlignment="1" applyProtection="1">
      <alignment horizontal="right" vertical="center"/>
    </xf>
    <xf numFmtId="165" fontId="0" fillId="21" borderId="71" xfId="0" applyNumberFormat="1" applyFont="1" applyFill="1" applyBorder="1" applyAlignment="1" applyProtection="1">
      <alignment horizontal="right" vertical="center"/>
    </xf>
    <xf numFmtId="165" fontId="0" fillId="21" borderId="44" xfId="0" applyNumberFormat="1" applyFont="1" applyFill="1" applyBorder="1" applyAlignment="1" applyProtection="1">
      <alignment horizontal="right" vertical="center"/>
    </xf>
    <xf numFmtId="0" fontId="24" fillId="13" borderId="44" xfId="0" applyFont="1" applyFill="1" applyBorder="1" applyAlignment="1" applyProtection="1">
      <alignment vertical="center" wrapText="1"/>
    </xf>
    <xf numFmtId="165" fontId="32" fillId="19" borderId="81" xfId="0" applyNumberFormat="1" applyFont="1" applyFill="1" applyBorder="1" applyAlignment="1">
      <alignment horizontal="center" vertical="center" wrapText="1"/>
    </xf>
    <xf numFmtId="165" fontId="38" fillId="19" borderId="81" xfId="0" applyNumberFormat="1" applyFont="1" applyFill="1" applyBorder="1" applyAlignment="1">
      <alignment horizontal="center" vertical="center" wrapText="1"/>
    </xf>
    <xf numFmtId="0" fontId="32" fillId="19" borderId="80" xfId="0" applyFont="1" applyFill="1" applyBorder="1" applyAlignment="1">
      <alignment horizontal="center" vertical="center" wrapText="1"/>
    </xf>
    <xf numFmtId="0" fontId="32" fillId="19" borderId="81" xfId="0" applyFont="1" applyFill="1" applyBorder="1" applyAlignment="1">
      <alignment horizontal="center" vertical="center" wrapText="1"/>
    </xf>
    <xf numFmtId="0" fontId="32" fillId="19" borderId="82" xfId="0" applyFont="1" applyFill="1" applyBorder="1" applyAlignment="1">
      <alignment horizontal="center" vertical="center" wrapText="1"/>
    </xf>
    <xf numFmtId="0" fontId="32" fillId="0" borderId="74" xfId="0" applyFont="1" applyFill="1" applyBorder="1" applyAlignment="1" applyProtection="1">
      <alignment horizontal="center" vertical="center" wrapText="1"/>
    </xf>
    <xf numFmtId="0" fontId="32" fillId="0" borderId="75" xfId="0" applyFont="1" applyFill="1" applyBorder="1" applyAlignment="1" applyProtection="1">
      <alignment horizontal="center" vertical="center" wrapText="1"/>
    </xf>
    <xf numFmtId="167" fontId="32" fillId="0" borderId="76" xfId="0" applyNumberFormat="1" applyFont="1" applyFill="1" applyBorder="1" applyAlignment="1" applyProtection="1">
      <alignment horizontal="center" vertical="center" wrapText="1"/>
    </xf>
    <xf numFmtId="0" fontId="35" fillId="19" borderId="72" xfId="0" applyFont="1" applyFill="1" applyBorder="1" applyAlignment="1" applyProtection="1">
      <alignment horizontal="center" vertical="center" wrapText="1"/>
    </xf>
    <xf numFmtId="0" fontId="35" fillId="19" borderId="44" xfId="0" applyFont="1" applyFill="1" applyBorder="1" applyAlignment="1" applyProtection="1">
      <alignment horizontal="left" vertical="center" wrapText="1"/>
    </xf>
    <xf numFmtId="171" fontId="35" fillId="19" borderId="44" xfId="0" applyNumberFormat="1" applyFont="1" applyFill="1" applyBorder="1" applyAlignment="1" applyProtection="1">
      <alignment horizontal="left" vertical="center"/>
    </xf>
    <xf numFmtId="0" fontId="35" fillId="19" borderId="44" xfId="0" applyNumberFormat="1" applyFont="1" applyFill="1" applyBorder="1" applyAlignment="1" applyProtection="1">
      <alignment horizontal="left" vertical="center" wrapText="1"/>
    </xf>
    <xf numFmtId="0" fontId="35" fillId="19" borderId="44" xfId="0" applyNumberFormat="1" applyFont="1" applyFill="1" applyBorder="1" applyAlignment="1" applyProtection="1">
      <alignment horizontal="left" vertical="center"/>
    </xf>
    <xf numFmtId="171" fontId="35" fillId="19" borderId="44" xfId="0" applyNumberFormat="1" applyFont="1" applyFill="1" applyBorder="1" applyAlignment="1" applyProtection="1">
      <alignment horizontal="left" vertical="center" wrapText="1"/>
    </xf>
    <xf numFmtId="171" fontId="38" fillId="19" borderId="38" xfId="0" applyNumberFormat="1" applyFont="1" applyFill="1" applyBorder="1" applyAlignment="1" applyProtection="1">
      <alignment horizontal="center" vertical="center"/>
    </xf>
    <xf numFmtId="9" fontId="38" fillId="19" borderId="43" xfId="27" applyNumberFormat="1" applyFont="1" applyFill="1" applyBorder="1" applyAlignment="1" applyProtection="1">
      <alignment horizontal="center" vertical="center"/>
    </xf>
    <xf numFmtId="9" fontId="38" fillId="19" borderId="67" xfId="27" applyNumberFormat="1" applyFont="1" applyFill="1" applyBorder="1" applyAlignment="1" applyProtection="1">
      <alignment horizontal="center" vertical="center"/>
    </xf>
    <xf numFmtId="10" fontId="43" fillId="19" borderId="69" xfId="27" applyNumberFormat="1" applyFont="1" applyFill="1" applyBorder="1" applyAlignment="1" applyProtection="1">
      <alignment horizontal="center" vertical="center"/>
    </xf>
    <xf numFmtId="171" fontId="38" fillId="19" borderId="62" xfId="0" applyNumberFormat="1" applyFont="1" applyFill="1" applyBorder="1" applyAlignment="1" applyProtection="1">
      <alignment horizontal="center" vertical="center"/>
    </xf>
    <xf numFmtId="9" fontId="38" fillId="19" borderId="63" xfId="27" applyNumberFormat="1" applyFont="1" applyFill="1" applyBorder="1" applyAlignment="1" applyProtection="1">
      <alignment horizontal="center" vertical="center"/>
    </xf>
    <xf numFmtId="0" fontId="38" fillId="19" borderId="59" xfId="0" applyFont="1" applyFill="1" applyBorder="1" applyAlignment="1" applyProtection="1">
      <alignment horizontal="center"/>
    </xf>
    <xf numFmtId="0" fontId="38" fillId="19" borderId="60" xfId="0" applyFont="1" applyFill="1" applyBorder="1" applyAlignment="1" applyProtection="1">
      <alignment horizontal="center"/>
    </xf>
    <xf numFmtId="165" fontId="38" fillId="19" borderId="60" xfId="0" applyNumberFormat="1" applyFont="1" applyFill="1" applyBorder="1" applyAlignment="1" applyProtection="1">
      <alignment horizontal="center"/>
    </xf>
    <xf numFmtId="9" fontId="38" fillId="19" borderId="61" xfId="0" applyNumberFormat="1" applyFont="1" applyFill="1" applyBorder="1" applyAlignment="1" applyProtection="1">
      <alignment horizontal="center" vertical="center"/>
    </xf>
    <xf numFmtId="0" fontId="43" fillId="19" borderId="60" xfId="0" applyFont="1" applyFill="1" applyBorder="1" applyAlignment="1" applyProtection="1">
      <alignment horizontal="right" vertical="center" wrapText="1"/>
    </xf>
    <xf numFmtId="165" fontId="43" fillId="19" borderId="37" xfId="0" applyNumberFormat="1" applyFont="1" applyFill="1" applyBorder="1" applyAlignment="1" applyProtection="1">
      <alignment vertical="center"/>
    </xf>
    <xf numFmtId="10" fontId="43" fillId="19" borderId="37" xfId="0" applyNumberFormat="1" applyFont="1" applyFill="1" applyBorder="1" applyAlignment="1" applyProtection="1">
      <alignment vertical="center"/>
    </xf>
    <xf numFmtId="0" fontId="38" fillId="19" borderId="37" xfId="0" applyFont="1" applyFill="1" applyBorder="1" applyAlignment="1" applyProtection="1">
      <alignment horizontal="center"/>
    </xf>
    <xf numFmtId="165" fontId="38" fillId="19" borderId="37" xfId="0" applyNumberFormat="1" applyFont="1" applyFill="1" applyBorder="1" applyAlignment="1" applyProtection="1">
      <alignment horizontal="center"/>
    </xf>
    <xf numFmtId="9" fontId="38" fillId="19" borderId="37" xfId="0" applyNumberFormat="1" applyFont="1" applyFill="1" applyBorder="1" applyAlignment="1" applyProtection="1">
      <alignment horizontal="center" vertical="center"/>
    </xf>
    <xf numFmtId="0" fontId="25" fillId="19" borderId="59" xfId="0" applyFont="1" applyFill="1" applyBorder="1" applyAlignment="1" applyProtection="1">
      <alignment horizontal="center" vertical="center"/>
    </xf>
    <xf numFmtId="10" fontId="43" fillId="19" borderId="37" xfId="27" applyNumberFormat="1" applyFont="1" applyFill="1" applyBorder="1" applyAlignment="1" applyProtection="1">
      <alignment horizontal="center" vertical="center"/>
    </xf>
    <xf numFmtId="171" fontId="35" fillId="19" borderId="62" xfId="0" applyNumberFormat="1" applyFont="1" applyFill="1" applyBorder="1" applyAlignment="1" applyProtection="1">
      <alignment horizontal="center" vertical="center"/>
    </xf>
    <xf numFmtId="9" fontId="35" fillId="19" borderId="63" xfId="27" applyNumberFormat="1" applyFont="1" applyFill="1" applyBorder="1" applyAlignment="1" applyProtection="1">
      <alignment horizontal="center" vertical="center"/>
    </xf>
    <xf numFmtId="171" fontId="35" fillId="19" borderId="38" xfId="0" applyNumberFormat="1" applyFont="1" applyFill="1" applyBorder="1" applyAlignment="1" applyProtection="1">
      <alignment horizontal="center" vertical="center"/>
    </xf>
    <xf numFmtId="9" fontId="35" fillId="19" borderId="43" xfId="27" applyNumberFormat="1" applyFont="1" applyFill="1" applyBorder="1" applyAlignment="1" applyProtection="1">
      <alignment horizontal="center" vertical="center"/>
    </xf>
    <xf numFmtId="10" fontId="40" fillId="19" borderId="65" xfId="27" applyNumberFormat="1" applyFont="1" applyFill="1" applyBorder="1" applyAlignment="1" applyProtection="1">
      <alignment horizontal="center" vertical="center"/>
    </xf>
    <xf numFmtId="0" fontId="32" fillId="19" borderId="59" xfId="0" applyFont="1" applyFill="1" applyBorder="1" applyAlignment="1" applyProtection="1">
      <alignment horizontal="center" vertical="center"/>
    </xf>
    <xf numFmtId="0" fontId="32" fillId="19" borderId="60" xfId="0" applyFont="1" applyFill="1" applyBorder="1" applyAlignment="1" applyProtection="1">
      <alignment horizontal="center" vertical="center"/>
    </xf>
    <xf numFmtId="165" fontId="32" fillId="19" borderId="60" xfId="0" applyNumberFormat="1" applyFont="1" applyFill="1" applyBorder="1" applyAlignment="1" applyProtection="1">
      <alignment horizontal="center" vertical="center"/>
    </xf>
    <xf numFmtId="9" fontId="32" fillId="19" borderId="61" xfId="0" applyNumberFormat="1" applyFont="1" applyFill="1" applyBorder="1" applyAlignment="1" applyProtection="1">
      <alignment horizontal="center" vertical="center"/>
    </xf>
    <xf numFmtId="0" fontId="37" fillId="19" borderId="59" xfId="0" applyFont="1" applyFill="1" applyBorder="1" applyAlignment="1" applyProtection="1">
      <alignment horizontal="center" vertical="center"/>
    </xf>
    <xf numFmtId="0" fontId="44" fillId="19" borderId="60" xfId="0" applyFont="1" applyFill="1" applyBorder="1" applyAlignment="1" applyProtection="1">
      <alignment horizontal="right" vertical="center" wrapText="1"/>
    </xf>
    <xf numFmtId="165" fontId="44" fillId="19" borderId="37" xfId="0" applyNumberFormat="1" applyFont="1" applyFill="1" applyBorder="1" applyAlignment="1" applyProtection="1">
      <alignment vertical="center"/>
    </xf>
    <xf numFmtId="10" fontId="44" fillId="19" borderId="37" xfId="0" applyNumberFormat="1" applyFont="1" applyFill="1" applyBorder="1" applyAlignment="1" applyProtection="1">
      <alignment vertical="center"/>
    </xf>
    <xf numFmtId="165" fontId="35" fillId="19" borderId="88" xfId="0" applyNumberFormat="1" applyFont="1" applyFill="1" applyBorder="1" applyAlignment="1" applyProtection="1">
      <alignment horizontal="center" vertical="center"/>
    </xf>
    <xf numFmtId="49" fontId="35" fillId="19" borderId="89" xfId="0" applyNumberFormat="1" applyFont="1" applyFill="1" applyBorder="1" applyAlignment="1" applyProtection="1">
      <alignment horizontal="center" vertical="center"/>
    </xf>
    <xf numFmtId="0" fontId="35" fillId="19" borderId="85" xfId="0" applyFont="1" applyFill="1" applyBorder="1" applyAlignment="1" applyProtection="1">
      <alignment horizontal="center" vertical="center"/>
    </xf>
    <xf numFmtId="0" fontId="35" fillId="19" borderId="86" xfId="0" applyFont="1" applyFill="1" applyBorder="1" applyAlignment="1" applyProtection="1">
      <alignment horizontal="center" vertical="center"/>
    </xf>
    <xf numFmtId="0" fontId="40" fillId="19" borderId="86" xfId="0" applyFont="1" applyFill="1" applyBorder="1" applyAlignment="1" applyProtection="1">
      <alignment horizontal="right" vertical="center" wrapText="1"/>
    </xf>
    <xf numFmtId="49" fontId="32" fillId="19" borderId="91" xfId="0" applyNumberFormat="1" applyFont="1" applyFill="1" applyBorder="1" applyAlignment="1" applyProtection="1">
      <alignment horizontal="center" vertical="center"/>
    </xf>
    <xf numFmtId="49" fontId="32" fillId="19" borderId="95" xfId="0" applyNumberFormat="1" applyFont="1" applyFill="1" applyBorder="1" applyAlignment="1" applyProtection="1">
      <alignment horizontal="center" vertical="center" wrapText="1"/>
    </xf>
    <xf numFmtId="49" fontId="32" fillId="19" borderId="72" xfId="0" applyNumberFormat="1" applyFont="1" applyFill="1" applyBorder="1" applyAlignment="1" applyProtection="1">
      <alignment horizontal="center" vertical="center"/>
    </xf>
    <xf numFmtId="0" fontId="37" fillId="0" borderId="72" xfId="24" applyFont="1" applyFill="1" applyBorder="1" applyAlignment="1" applyProtection="1">
      <alignment horizontal="center" vertical="center"/>
    </xf>
    <xf numFmtId="0" fontId="33" fillId="0" borderId="44" xfId="0" applyFont="1" applyFill="1" applyBorder="1" applyAlignment="1" applyProtection="1">
      <alignment horizontal="left" vertical="center" wrapText="1"/>
    </xf>
    <xf numFmtId="3" fontId="32" fillId="0" borderId="44" xfId="0" applyNumberFormat="1" applyFont="1" applyFill="1" applyBorder="1" applyAlignment="1" applyProtection="1">
      <alignment vertical="center"/>
    </xf>
    <xf numFmtId="0" fontId="37" fillId="0" borderId="123" xfId="24" applyFont="1" applyFill="1" applyBorder="1" applyAlignment="1" applyProtection="1">
      <alignment horizontal="center" vertical="center"/>
    </xf>
    <xf numFmtId="0" fontId="33" fillId="0" borderId="124" xfId="0" applyFont="1" applyFill="1" applyBorder="1" applyAlignment="1" applyProtection="1">
      <alignment horizontal="left" vertical="center" wrapText="1"/>
    </xf>
    <xf numFmtId="0" fontId="24" fillId="0" borderId="37" xfId="0" applyFont="1" applyFill="1" applyBorder="1" applyAlignment="1" applyProtection="1">
      <alignment horizontal="left" vertical="center" wrapText="1"/>
    </xf>
    <xf numFmtId="0" fontId="27" fillId="0" borderId="6" xfId="0" applyFont="1" applyFill="1" applyBorder="1" applyAlignment="1" applyProtection="1">
      <alignment vertical="center"/>
    </xf>
    <xf numFmtId="37" fontId="32" fillId="19" borderId="73" xfId="0" applyNumberFormat="1" applyFont="1" applyFill="1" applyBorder="1" applyAlignment="1" applyProtection="1">
      <alignment vertical="center"/>
    </xf>
    <xf numFmtId="37" fontId="32" fillId="19" borderId="73" xfId="0" applyNumberFormat="1" applyFont="1" applyFill="1" applyBorder="1" applyAlignment="1" applyProtection="1">
      <alignment horizontal="right" vertical="center" wrapText="1"/>
    </xf>
    <xf numFmtId="37" fontId="32" fillId="23" borderId="73" xfId="0" applyNumberFormat="1" applyFont="1" applyFill="1" applyBorder="1" applyAlignment="1" applyProtection="1">
      <alignment vertical="center"/>
    </xf>
    <xf numFmtId="37" fontId="0" fillId="0" borderId="73" xfId="0" applyNumberFormat="1" applyFont="1" applyFill="1" applyBorder="1" applyAlignment="1" applyProtection="1">
      <alignment vertical="center"/>
      <protection locked="0"/>
    </xf>
    <xf numFmtId="37" fontId="37" fillId="0" borderId="73" xfId="0" applyNumberFormat="1" applyFont="1" applyFill="1" applyBorder="1" applyAlignment="1" applyProtection="1">
      <alignment horizontal="right" vertical="center"/>
      <protection locked="0"/>
    </xf>
    <xf numFmtId="37" fontId="22" fillId="23" borderId="73" xfId="0" applyNumberFormat="1" applyFont="1" applyFill="1" applyBorder="1" applyAlignment="1" applyProtection="1">
      <alignment vertical="center"/>
    </xf>
    <xf numFmtId="37" fontId="33" fillId="23" borderId="73" xfId="0" applyNumberFormat="1" applyFont="1" applyFill="1" applyBorder="1" applyAlignment="1" applyProtection="1">
      <alignment vertical="center"/>
    </xf>
    <xf numFmtId="37" fontId="42" fillId="19" borderId="77" xfId="0" applyNumberFormat="1" applyFont="1" applyFill="1" applyBorder="1" applyAlignment="1" applyProtection="1">
      <alignment horizontal="right" vertical="center"/>
    </xf>
    <xf numFmtId="37" fontId="0" fillId="0" borderId="95" xfId="0" applyNumberFormat="1" applyFont="1" applyFill="1" applyBorder="1" applyAlignment="1" applyProtection="1">
      <alignment vertical="center"/>
      <protection locked="0"/>
    </xf>
    <xf numFmtId="3" fontId="28" fillId="14" borderId="44" xfId="0" applyNumberFormat="1" applyFont="1" applyFill="1" applyBorder="1" applyAlignment="1" applyProtection="1">
      <alignment horizontal="right" vertical="center"/>
    </xf>
    <xf numFmtId="3" fontId="0" fillId="0" borderId="48" xfId="0" applyNumberFormat="1" applyBorder="1"/>
    <xf numFmtId="3" fontId="24" fillId="0" borderId="44" xfId="0" applyNumberFormat="1" applyFont="1" applyFill="1" applyBorder="1" applyAlignment="1" applyProtection="1">
      <alignment horizontal="right" vertical="center"/>
      <protection locked="0"/>
    </xf>
    <xf numFmtId="3" fontId="24" fillId="17" borderId="44" xfId="0" applyNumberFormat="1" applyFont="1" applyFill="1" applyBorder="1" applyAlignment="1" applyProtection="1">
      <alignment horizontal="right" vertical="center"/>
    </xf>
    <xf numFmtId="3" fontId="0" fillId="18" borderId="48" xfId="0" applyNumberFormat="1" applyFill="1" applyBorder="1"/>
    <xf numFmtId="3" fontId="0" fillId="14" borderId="48" xfId="0" applyNumberFormat="1" applyFill="1" applyBorder="1"/>
    <xf numFmtId="3" fontId="28" fillId="14" borderId="49" xfId="0" applyNumberFormat="1" applyFont="1" applyFill="1" applyBorder="1" applyAlignment="1" applyProtection="1">
      <alignment horizontal="right" vertical="center"/>
    </xf>
    <xf numFmtId="3" fontId="38" fillId="19" borderId="44" xfId="0" applyNumberFormat="1" applyFont="1" applyFill="1" applyBorder="1" applyAlignment="1" applyProtection="1">
      <alignment horizontal="right" vertical="center"/>
    </xf>
    <xf numFmtId="3" fontId="38" fillId="19" borderId="49" xfId="0" applyNumberFormat="1" applyFont="1" applyFill="1" applyBorder="1" applyAlignment="1" applyProtection="1">
      <alignment horizontal="right" vertical="center"/>
    </xf>
    <xf numFmtId="3" fontId="38" fillId="15" borderId="49" xfId="0" applyNumberFormat="1" applyFont="1" applyFill="1" applyBorder="1" applyAlignment="1" applyProtection="1">
      <alignment horizontal="right" vertical="center"/>
    </xf>
    <xf numFmtId="3" fontId="28" fillId="17" borderId="44" xfId="0" applyNumberFormat="1" applyFont="1" applyFill="1" applyBorder="1" applyAlignment="1" applyProtection="1">
      <alignment horizontal="right" vertical="center"/>
    </xf>
    <xf numFmtId="3" fontId="22" fillId="0" borderId="48" xfId="0" applyNumberFormat="1" applyFont="1" applyBorder="1"/>
    <xf numFmtId="3" fontId="24" fillId="14" borderId="49" xfId="0" applyNumberFormat="1" applyFont="1" applyFill="1" applyBorder="1" applyAlignment="1" applyProtection="1">
      <alignment horizontal="right" vertical="center"/>
    </xf>
    <xf numFmtId="3" fontId="24" fillId="0" borderId="44" xfId="0" applyNumberFormat="1" applyFont="1" applyBorder="1" applyAlignment="1" applyProtection="1">
      <alignment horizontal="right" vertical="center"/>
      <protection locked="0"/>
    </xf>
    <xf numFmtId="3" fontId="24" fillId="0" borderId="49" xfId="0" applyNumberFormat="1" applyFont="1" applyBorder="1" applyAlignment="1" applyProtection="1">
      <alignment horizontal="right" vertical="center"/>
    </xf>
    <xf numFmtId="3" fontId="24" fillId="0" borderId="78" xfId="0" applyNumberFormat="1" applyFont="1" applyFill="1" applyBorder="1" applyAlignment="1" applyProtection="1">
      <alignment horizontal="right" vertical="center"/>
    </xf>
    <xf numFmtId="3" fontId="24" fillId="17" borderId="78" xfId="0" applyNumberFormat="1" applyFont="1" applyFill="1" applyBorder="1" applyAlignment="1" applyProtection="1">
      <alignment horizontal="right" vertical="center"/>
    </xf>
    <xf numFmtId="3" fontId="35" fillId="19" borderId="86" xfId="0" applyNumberFormat="1" applyFont="1" applyFill="1" applyBorder="1" applyAlignment="1" applyProtection="1">
      <alignment horizontal="center" vertical="center"/>
    </xf>
    <xf numFmtId="3" fontId="35" fillId="19" borderId="87" xfId="0" applyNumberFormat="1" applyFont="1" applyFill="1" applyBorder="1" applyAlignment="1" applyProtection="1">
      <alignment horizontal="center" vertical="center"/>
    </xf>
    <xf numFmtId="3" fontId="35" fillId="19" borderId="86" xfId="0" applyNumberFormat="1" applyFont="1" applyFill="1" applyBorder="1" applyAlignment="1" applyProtection="1">
      <alignment horizontal="right" vertical="center"/>
    </xf>
    <xf numFmtId="9" fontId="25" fillId="23" borderId="43" xfId="27" applyNumberFormat="1" applyFont="1" applyFill="1" applyBorder="1" applyAlignment="1" applyProtection="1">
      <alignment horizontal="center" vertical="center"/>
    </xf>
    <xf numFmtId="9" fontId="25" fillId="23" borderId="68" xfId="27" applyNumberFormat="1" applyFont="1" applyFill="1" applyBorder="1" applyAlignment="1" applyProtection="1">
      <alignment horizontal="center" vertical="center"/>
    </xf>
    <xf numFmtId="37" fontId="38" fillId="19" borderId="58" xfId="24" applyNumberFormat="1" applyFont="1" applyFill="1" applyBorder="1" applyAlignment="1" applyProtection="1">
      <alignment vertical="center"/>
    </xf>
    <xf numFmtId="37" fontId="25" fillId="13" borderId="35" xfId="24" applyNumberFormat="1" applyFont="1" applyFill="1" applyBorder="1" applyAlignment="1" applyProtection="1">
      <alignment vertical="center"/>
      <protection locked="0"/>
    </xf>
    <xf numFmtId="37" fontId="25" fillId="0" borderId="35" xfId="24" applyNumberFormat="1" applyFont="1" applyFill="1" applyBorder="1" applyAlignment="1" applyProtection="1">
      <alignment vertical="center"/>
      <protection locked="0"/>
    </xf>
    <xf numFmtId="37" fontId="38" fillId="19" borderId="35" xfId="24" applyNumberFormat="1" applyFont="1" applyFill="1" applyBorder="1" applyAlignment="1" applyProtection="1">
      <alignment vertical="center"/>
    </xf>
    <xf numFmtId="37" fontId="43" fillId="19" borderId="64" xfId="24" applyNumberFormat="1" applyFont="1" applyFill="1" applyBorder="1" applyProtection="1"/>
    <xf numFmtId="37" fontId="25" fillId="0" borderId="35" xfId="0" applyNumberFormat="1" applyFont="1" applyFill="1" applyBorder="1" applyAlignment="1" applyProtection="1">
      <alignment horizontal="right" vertical="center"/>
      <protection locked="0"/>
    </xf>
    <xf numFmtId="37" fontId="25" fillId="0" borderId="42" xfId="24" applyNumberFormat="1" applyFont="1" applyFill="1" applyBorder="1" applyAlignment="1" applyProtection="1">
      <alignment horizontal="right" vertical="center"/>
      <protection locked="0"/>
    </xf>
    <xf numFmtId="37" fontId="35" fillId="19" borderId="58" xfId="24" applyNumberFormat="1" applyFont="1" applyFill="1" applyBorder="1" applyAlignment="1" applyProtection="1">
      <alignment vertical="center"/>
    </xf>
    <xf numFmtId="37" fontId="26" fillId="13" borderId="35" xfId="24" applyNumberFormat="1" applyFont="1" applyFill="1" applyBorder="1" applyAlignment="1" applyProtection="1">
      <alignment vertical="center"/>
      <protection locked="0"/>
    </xf>
    <xf numFmtId="37" fontId="26" fillId="0" borderId="35" xfId="24" applyNumberFormat="1" applyFont="1" applyFill="1" applyBorder="1" applyAlignment="1" applyProtection="1">
      <alignment vertical="center"/>
      <protection locked="0"/>
    </xf>
    <xf numFmtId="37" fontId="35" fillId="19" borderId="35" xfId="24" applyNumberFormat="1" applyFont="1" applyFill="1" applyBorder="1" applyAlignment="1" applyProtection="1">
      <alignment vertical="center"/>
    </xf>
    <xf numFmtId="37" fontId="26" fillId="13" borderId="36" xfId="24" applyNumberFormat="1" applyFont="1" applyFill="1" applyBorder="1" applyAlignment="1" applyProtection="1">
      <alignment vertical="center"/>
      <protection locked="0"/>
    </xf>
    <xf numFmtId="37" fontId="35" fillId="19" borderId="35" xfId="24" applyNumberFormat="1" applyFont="1" applyFill="1" applyBorder="1" applyAlignment="1" applyProtection="1">
      <alignment vertical="center"/>
      <protection locked="0"/>
    </xf>
    <xf numFmtId="37" fontId="26" fillId="0" borderId="42" xfId="24" applyNumberFormat="1" applyFont="1" applyFill="1" applyBorder="1" applyAlignment="1" applyProtection="1">
      <alignment vertical="center"/>
      <protection locked="0"/>
    </xf>
    <xf numFmtId="37" fontId="40" fillId="19" borderId="64" xfId="24" applyNumberFormat="1" applyFont="1" applyFill="1" applyBorder="1" applyProtection="1"/>
    <xf numFmtId="37" fontId="26" fillId="0" borderId="35" xfId="0" applyNumberFormat="1" applyFont="1" applyFill="1" applyBorder="1" applyAlignment="1" applyProtection="1">
      <alignment horizontal="right" vertical="center"/>
      <protection locked="0"/>
    </xf>
    <xf numFmtId="37" fontId="26" fillId="13" borderId="35" xfId="24" applyNumberFormat="1" applyFont="1" applyFill="1" applyBorder="1" applyAlignment="1" applyProtection="1">
      <alignment horizontal="right" vertical="center"/>
      <protection locked="0"/>
    </xf>
    <xf numFmtId="0" fontId="37" fillId="14" borderId="72" xfId="24" applyFont="1" applyFill="1" applyBorder="1" applyAlignment="1" applyProtection="1">
      <alignment horizontal="center" vertical="center"/>
    </xf>
    <xf numFmtId="0" fontId="32" fillId="14" borderId="44" xfId="0" applyFont="1" applyFill="1" applyBorder="1" applyAlignment="1" applyProtection="1">
      <alignment horizontal="left" vertical="center" wrapText="1"/>
    </xf>
    <xf numFmtId="37" fontId="32" fillId="14" borderId="73" xfId="0" applyNumberFormat="1" applyFont="1" applyFill="1" applyBorder="1" applyAlignment="1" applyProtection="1">
      <alignment vertical="center"/>
    </xf>
    <xf numFmtId="37" fontId="32" fillId="14" borderId="73" xfId="0" applyNumberFormat="1" applyFont="1" applyFill="1" applyBorder="1" applyAlignment="1" applyProtection="1">
      <alignment vertical="center"/>
      <protection locked="0"/>
    </xf>
    <xf numFmtId="3" fontId="32" fillId="14" borderId="44" xfId="0" applyNumberFormat="1" applyFont="1" applyFill="1" applyBorder="1" applyAlignment="1" applyProtection="1">
      <alignment vertical="center"/>
    </xf>
    <xf numFmtId="0" fontId="33" fillId="14" borderId="44" xfId="0" applyFont="1" applyFill="1" applyBorder="1" applyAlignment="1" applyProtection="1">
      <alignment horizontal="left" vertical="center" wrapText="1"/>
    </xf>
    <xf numFmtId="37" fontId="22" fillId="14" borderId="73" xfId="0" applyNumberFormat="1" applyFont="1" applyFill="1" applyBorder="1" applyAlignment="1" applyProtection="1">
      <alignment vertical="center"/>
      <protection locked="0"/>
    </xf>
    <xf numFmtId="37" fontId="32" fillId="14" borderId="73" xfId="0" applyNumberFormat="1" applyFont="1" applyFill="1" applyBorder="1" applyAlignment="1" applyProtection="1">
      <alignment horizontal="right" vertical="center"/>
      <protection locked="0"/>
    </xf>
    <xf numFmtId="0" fontId="37" fillId="14" borderId="100" xfId="24" applyFont="1" applyFill="1" applyBorder="1" applyAlignment="1" applyProtection="1">
      <alignment horizontal="center" vertical="center"/>
    </xf>
    <xf numFmtId="0" fontId="32" fillId="14" borderId="101" xfId="0" applyFont="1" applyFill="1" applyBorder="1" applyAlignment="1" applyProtection="1">
      <alignment horizontal="left" vertical="center" wrapText="1"/>
    </xf>
    <xf numFmtId="37" fontId="32" fillId="14" borderId="77" xfId="0" applyNumberFormat="1" applyFont="1" applyFill="1" applyBorder="1" applyAlignment="1" applyProtection="1">
      <alignment vertical="center"/>
    </xf>
    <xf numFmtId="0" fontId="33" fillId="14" borderId="44" xfId="0" applyFont="1" applyFill="1" applyBorder="1" applyAlignment="1" applyProtection="1">
      <alignment vertical="center" wrapText="1"/>
    </xf>
    <xf numFmtId="3" fontId="22" fillId="14" borderId="44" xfId="0" applyNumberFormat="1" applyFont="1" applyFill="1" applyBorder="1" applyAlignment="1" applyProtection="1">
      <alignment vertical="center" wrapText="1"/>
    </xf>
    <xf numFmtId="37" fontId="33" fillId="14" borderId="73" xfId="0" applyNumberFormat="1" applyFont="1" applyFill="1" applyBorder="1" applyAlignment="1" applyProtection="1">
      <alignment vertical="center"/>
      <protection locked="0"/>
    </xf>
    <xf numFmtId="37" fontId="24" fillId="0" borderId="53" xfId="0" applyNumberFormat="1" applyFont="1" applyFill="1" applyBorder="1" applyAlignment="1" applyProtection="1">
      <alignment horizontal="right" vertical="center"/>
      <protection locked="0"/>
    </xf>
    <xf numFmtId="37" fontId="24" fillId="0" borderId="53" xfId="0" applyNumberFormat="1" applyFont="1" applyBorder="1" applyAlignment="1" applyProtection="1">
      <alignment horizontal="right" vertical="center"/>
      <protection locked="0"/>
    </xf>
    <xf numFmtId="37" fontId="35" fillId="19" borderId="90" xfId="0" applyNumberFormat="1" applyFont="1" applyFill="1" applyBorder="1" applyAlignment="1" applyProtection="1">
      <alignment horizontal="right" vertical="center"/>
    </xf>
    <xf numFmtId="37" fontId="32" fillId="19" borderId="73" xfId="0" applyNumberFormat="1" applyFont="1" applyFill="1" applyBorder="1" applyAlignment="1" applyProtection="1">
      <alignment horizontal="right" vertical="center"/>
    </xf>
    <xf numFmtId="37" fontId="28" fillId="14" borderId="73" xfId="0" applyNumberFormat="1" applyFont="1" applyFill="1" applyBorder="1" applyAlignment="1" applyProtection="1">
      <alignment horizontal="right" vertical="center"/>
    </xf>
    <xf numFmtId="37" fontId="24" fillId="0" borderId="73" xfId="0" applyNumberFormat="1" applyFont="1" applyFill="1" applyBorder="1" applyAlignment="1" applyProtection="1">
      <alignment horizontal="right" vertical="center"/>
      <protection locked="0"/>
    </xf>
    <xf numFmtId="37" fontId="35" fillId="19" borderId="77" xfId="0" applyNumberFormat="1" applyFont="1" applyFill="1" applyBorder="1" applyAlignment="1" applyProtection="1">
      <alignment horizontal="right" vertical="center"/>
    </xf>
    <xf numFmtId="37" fontId="24" fillId="0" borderId="79" xfId="0" applyNumberFormat="1" applyFont="1" applyFill="1" applyBorder="1" applyAlignment="1" applyProtection="1">
      <alignment horizontal="right" vertical="center"/>
    </xf>
    <xf numFmtId="0" fontId="25" fillId="0" borderId="55" xfId="0" applyFont="1" applyFill="1" applyBorder="1" applyAlignment="1" applyProtection="1">
      <alignment horizontal="left" vertical="center" wrapText="1"/>
    </xf>
    <xf numFmtId="0" fontId="25" fillId="0" borderId="56" xfId="0" applyFont="1" applyFill="1" applyBorder="1" applyAlignment="1" applyProtection="1">
      <alignment horizontal="left" vertical="center" wrapText="1"/>
    </xf>
    <xf numFmtId="0" fontId="25" fillId="0" borderId="57" xfId="0" applyFont="1" applyFill="1" applyBorder="1" applyAlignment="1" applyProtection="1">
      <alignment horizontal="left" vertical="center" wrapText="1"/>
    </xf>
    <xf numFmtId="0" fontId="47" fillId="0" borderId="0" xfId="0" applyFont="1"/>
    <xf numFmtId="164" fontId="47" fillId="0" borderId="0" xfId="0" applyNumberFormat="1" applyFont="1"/>
    <xf numFmtId="0" fontId="49" fillId="0" borderId="0" xfId="0" applyFont="1"/>
    <xf numFmtId="0" fontId="49" fillId="0" borderId="0" xfId="0" applyFont="1" applyBorder="1" applyAlignment="1">
      <alignment horizontal="center"/>
    </xf>
    <xf numFmtId="0" fontId="49" fillId="0" borderId="0" xfId="0" applyFont="1" applyBorder="1" applyAlignment="1">
      <alignment wrapText="1"/>
    </xf>
    <xf numFmtId="166" fontId="49" fillId="0" borderId="0" xfId="23" applyFont="1" applyBorder="1" applyAlignment="1">
      <alignment horizontal="center"/>
    </xf>
    <xf numFmtId="166" fontId="49" fillId="0" borderId="0" xfId="23" applyFont="1" applyFill="1" applyBorder="1" applyAlignment="1">
      <alignment horizontal="center"/>
    </xf>
    <xf numFmtId="0" fontId="48" fillId="0" borderId="0" xfId="0" applyFont="1" applyBorder="1" applyAlignment="1">
      <alignment horizontal="center"/>
    </xf>
    <xf numFmtId="0" fontId="49" fillId="0" borderId="0" xfId="0" applyFont="1" applyBorder="1"/>
    <xf numFmtId="0" fontId="47" fillId="0" borderId="0" xfId="0" applyFont="1" applyBorder="1"/>
    <xf numFmtId="164" fontId="47" fillId="0" borderId="0" xfId="0" applyNumberFormat="1" applyFont="1" applyBorder="1"/>
    <xf numFmtId="0" fontId="47" fillId="0" borderId="0" xfId="0" applyFont="1" applyAlignment="1">
      <alignment horizontal="center"/>
    </xf>
    <xf numFmtId="164" fontId="47" fillId="0" borderId="0" xfId="0" applyNumberFormat="1" applyFont="1" applyAlignment="1">
      <alignment horizontal="center"/>
    </xf>
    <xf numFmtId="164" fontId="50" fillId="0" borderId="0" xfId="0" applyNumberFormat="1" applyFont="1" applyAlignment="1">
      <alignment vertical="center"/>
    </xf>
    <xf numFmtId="164" fontId="51" fillId="0" borderId="0" xfId="0" applyNumberFormat="1" applyFont="1" applyAlignment="1">
      <alignment vertical="center"/>
    </xf>
    <xf numFmtId="164" fontId="46" fillId="0" borderId="0" xfId="0" applyNumberFormat="1" applyFont="1" applyBorder="1" applyAlignment="1">
      <alignment horizontal="center"/>
    </xf>
    <xf numFmtId="0" fontId="46" fillId="0" borderId="0" xfId="0" applyFont="1" applyBorder="1" applyAlignment="1">
      <alignment horizontal="center"/>
    </xf>
    <xf numFmtId="0" fontId="24" fillId="0" borderId="9" xfId="0" applyFont="1" applyFill="1" applyBorder="1" applyProtection="1"/>
    <xf numFmtId="37" fontId="38" fillId="19" borderId="63" xfId="24" applyNumberFormat="1" applyFont="1" applyFill="1" applyBorder="1" applyAlignment="1" applyProtection="1">
      <alignment vertical="center"/>
    </xf>
    <xf numFmtId="37" fontId="25" fillId="13" borderId="43" xfId="24" applyNumberFormat="1" applyFont="1" applyFill="1" applyBorder="1" applyAlignment="1" applyProtection="1">
      <alignment vertical="center"/>
      <protection locked="0"/>
    </xf>
    <xf numFmtId="37" fontId="25" fillId="0" borderId="43" xfId="24" applyNumberFormat="1" applyFont="1" applyFill="1" applyBorder="1" applyAlignment="1" applyProtection="1">
      <alignment vertical="center"/>
      <protection locked="0"/>
    </xf>
    <xf numFmtId="37" fontId="38" fillId="19" borderId="43" xfId="24" applyNumberFormat="1" applyFont="1" applyFill="1" applyBorder="1" applyAlignment="1" applyProtection="1">
      <alignment vertical="center"/>
    </xf>
    <xf numFmtId="37" fontId="25" fillId="0" borderId="43" xfId="0" applyNumberFormat="1" applyFont="1" applyFill="1" applyBorder="1" applyAlignment="1" applyProtection="1">
      <alignment horizontal="right" vertical="center"/>
      <protection locked="0"/>
    </xf>
    <xf numFmtId="37" fontId="25" fillId="0" borderId="66" xfId="24" applyNumberFormat="1" applyFont="1" applyFill="1" applyBorder="1" applyAlignment="1" applyProtection="1">
      <alignment horizontal="right" vertical="center"/>
      <protection locked="0"/>
    </xf>
    <xf numFmtId="37" fontId="43" fillId="19" borderId="65" xfId="24" applyNumberFormat="1" applyFont="1" applyFill="1" applyBorder="1" applyProtection="1"/>
    <xf numFmtId="0" fontId="38" fillId="13" borderId="8" xfId="24" applyFont="1" applyFill="1" applyBorder="1" applyAlignment="1" applyProtection="1">
      <alignment vertical="center"/>
    </xf>
    <xf numFmtId="0" fontId="38" fillId="13" borderId="0" xfId="24" applyFont="1" applyFill="1" applyBorder="1" applyAlignment="1" applyProtection="1">
      <alignment vertical="center"/>
    </xf>
    <xf numFmtId="0" fontId="38" fillId="13" borderId="9" xfId="24" applyFont="1" applyFill="1" applyBorder="1" applyAlignment="1" applyProtection="1">
      <alignment vertical="center"/>
    </xf>
    <xf numFmtId="37" fontId="38" fillId="19" borderId="130" xfId="24" applyNumberFormat="1" applyFont="1" applyFill="1" applyBorder="1" applyAlignment="1" applyProtection="1">
      <alignment vertical="center"/>
    </xf>
    <xf numFmtId="37" fontId="25" fillId="13" borderId="55" xfId="24" applyNumberFormat="1" applyFont="1" applyFill="1" applyBorder="1" applyAlignment="1" applyProtection="1">
      <alignment vertical="center"/>
      <protection locked="0"/>
    </xf>
    <xf numFmtId="37" fontId="25" fillId="0" borderId="55" xfId="24" applyNumberFormat="1" applyFont="1" applyFill="1" applyBorder="1" applyAlignment="1" applyProtection="1">
      <alignment vertical="center"/>
      <protection locked="0"/>
    </xf>
    <xf numFmtId="37" fontId="38" fillId="19" borderId="55" xfId="24" applyNumberFormat="1" applyFont="1" applyFill="1" applyBorder="1" applyAlignment="1" applyProtection="1">
      <alignment vertical="center"/>
    </xf>
    <xf numFmtId="37" fontId="25" fillId="0" borderId="55" xfId="0" applyNumberFormat="1" applyFont="1" applyFill="1" applyBorder="1" applyAlignment="1" applyProtection="1">
      <alignment horizontal="right" vertical="center"/>
      <protection locked="0"/>
    </xf>
    <xf numFmtId="37" fontId="25" fillId="0" borderId="131" xfId="24" applyNumberFormat="1" applyFont="1" applyFill="1" applyBorder="1" applyAlignment="1" applyProtection="1">
      <alignment horizontal="right" vertical="center"/>
      <protection locked="0"/>
    </xf>
    <xf numFmtId="37" fontId="43" fillId="19" borderId="132" xfId="24" applyNumberFormat="1" applyFont="1" applyFill="1" applyBorder="1" applyProtection="1"/>
    <xf numFmtId="37" fontId="38" fillId="19" borderId="62" xfId="24" applyNumberFormat="1" applyFont="1" applyFill="1" applyBorder="1" applyAlignment="1" applyProtection="1">
      <alignment vertical="center"/>
    </xf>
    <xf numFmtId="37" fontId="25" fillId="14" borderId="38" xfId="24" applyNumberFormat="1" applyFont="1" applyFill="1" applyBorder="1" applyAlignment="1" applyProtection="1">
      <alignment vertical="center"/>
    </xf>
    <xf numFmtId="37" fontId="38" fillId="19" borderId="38" xfId="24" applyNumberFormat="1" applyFont="1" applyFill="1" applyBorder="1" applyAlignment="1" applyProtection="1">
      <alignment vertical="center"/>
    </xf>
    <xf numFmtId="37" fontId="25" fillId="23" borderId="38" xfId="24" applyNumberFormat="1" applyFont="1" applyFill="1" applyBorder="1" applyAlignment="1" applyProtection="1">
      <alignment vertical="center"/>
    </xf>
    <xf numFmtId="37" fontId="25" fillId="14" borderId="41" xfId="24" applyNumberFormat="1" applyFont="1" applyFill="1" applyBorder="1" applyAlignment="1" applyProtection="1">
      <alignment horizontal="right" vertical="center"/>
    </xf>
    <xf numFmtId="37" fontId="25" fillId="23" borderId="41" xfId="24" applyNumberFormat="1" applyFont="1" applyFill="1" applyBorder="1" applyAlignment="1" applyProtection="1">
      <alignment horizontal="left" vertical="center"/>
    </xf>
    <xf numFmtId="37" fontId="43" fillId="19" borderId="99" xfId="24" applyNumberFormat="1" applyFont="1" applyFill="1" applyBorder="1" applyProtection="1"/>
    <xf numFmtId="0" fontId="35" fillId="13" borderId="8" xfId="24" applyFont="1" applyFill="1" applyBorder="1" applyAlignment="1" applyProtection="1">
      <alignment vertical="center"/>
    </xf>
    <xf numFmtId="0" fontId="35" fillId="13" borderId="0" xfId="24" applyFont="1" applyFill="1" applyBorder="1" applyAlignment="1" applyProtection="1">
      <alignment vertical="center"/>
    </xf>
    <xf numFmtId="0" fontId="35" fillId="13" borderId="9" xfId="24" applyFont="1" applyFill="1" applyBorder="1" applyAlignment="1" applyProtection="1">
      <alignment vertical="center"/>
    </xf>
    <xf numFmtId="37" fontId="35" fillId="19" borderId="62" xfId="24" applyNumberFormat="1" applyFont="1" applyFill="1" applyBorder="1" applyAlignment="1" applyProtection="1">
      <alignment vertical="center"/>
    </xf>
    <xf numFmtId="37" fontId="26" fillId="14" borderId="38" xfId="24" applyNumberFormat="1" applyFont="1" applyFill="1" applyBorder="1" applyAlignment="1" applyProtection="1">
      <alignment vertical="center"/>
    </xf>
    <xf numFmtId="37" fontId="35" fillId="19" borderId="38" xfId="24" applyNumberFormat="1" applyFont="1" applyFill="1" applyBorder="1" applyAlignment="1" applyProtection="1">
      <alignment vertical="center"/>
    </xf>
    <xf numFmtId="37" fontId="40" fillId="19" borderId="99" xfId="24" applyNumberFormat="1" applyFont="1" applyFill="1" applyBorder="1" applyProtection="1"/>
    <xf numFmtId="0" fontId="23" fillId="0" borderId="0" xfId="0" applyFont="1" applyFill="1" applyBorder="1" applyProtection="1"/>
    <xf numFmtId="0" fontId="23" fillId="0" borderId="9" xfId="0" applyFont="1" applyFill="1" applyBorder="1" applyProtection="1"/>
    <xf numFmtId="37" fontId="32" fillId="19" borderId="73" xfId="0" applyNumberFormat="1" applyFont="1" applyFill="1" applyBorder="1" applyAlignment="1" applyProtection="1">
      <alignment horizontal="left" vertical="center"/>
    </xf>
    <xf numFmtId="0" fontId="0" fillId="0" borderId="133" xfId="0" applyFont="1" applyBorder="1" applyAlignment="1" applyProtection="1">
      <alignment horizontal="right" wrapText="1"/>
      <protection locked="0"/>
    </xf>
    <xf numFmtId="164" fontId="48" fillId="24" borderId="12" xfId="0" applyNumberFormat="1" applyFont="1" applyFill="1" applyBorder="1" applyAlignment="1" applyProtection="1">
      <alignment horizontal="center" vertical="center" wrapText="1"/>
    </xf>
    <xf numFmtId="0" fontId="46" fillId="0" borderId="2" xfId="0" applyFont="1" applyFill="1" applyBorder="1" applyProtection="1"/>
    <xf numFmtId="0" fontId="46" fillId="0" borderId="1" xfId="0" applyFont="1" applyFill="1" applyBorder="1" applyAlignment="1" applyProtection="1">
      <alignment horizontal="center" vertical="center" wrapText="1"/>
    </xf>
    <xf numFmtId="164" fontId="46" fillId="13" borderId="12" xfId="0" applyNumberFormat="1" applyFont="1" applyFill="1" applyBorder="1" applyAlignment="1" applyProtection="1">
      <alignment horizontal="center" vertical="center" wrapText="1"/>
    </xf>
    <xf numFmtId="0" fontId="0" fillId="0" borderId="11" xfId="0" applyFont="1" applyBorder="1" applyAlignment="1" applyProtection="1">
      <alignment wrapText="1"/>
      <protection locked="0"/>
    </xf>
    <xf numFmtId="49" fontId="0" fillId="0" borderId="19" xfId="23" applyNumberFormat="1" applyFont="1" applyBorder="1" applyAlignment="1" applyProtection="1">
      <alignment horizontal="justify" vertical="top" wrapText="1"/>
      <protection locked="0"/>
    </xf>
    <xf numFmtId="49" fontId="0" fillId="0" borderId="19" xfId="23" applyNumberFormat="1" applyFont="1" applyFill="1" applyBorder="1" applyAlignment="1" applyProtection="1">
      <alignment horizontal="justify" vertical="top" wrapText="1"/>
      <protection locked="0"/>
    </xf>
    <xf numFmtId="0" fontId="0" fillId="0" borderId="3" xfId="0" applyFont="1" applyBorder="1" applyAlignment="1" applyProtection="1">
      <alignment wrapText="1"/>
      <protection locked="0"/>
    </xf>
    <xf numFmtId="49" fontId="0" fillId="0" borderId="12" xfId="23" applyNumberFormat="1" applyFont="1" applyBorder="1" applyAlignment="1" applyProtection="1">
      <alignment horizontal="justify" vertical="top" wrapText="1"/>
      <protection locked="0"/>
    </xf>
    <xf numFmtId="49" fontId="0" fillId="0" borderId="12" xfId="23" applyNumberFormat="1" applyFont="1" applyFill="1" applyBorder="1" applyAlignment="1" applyProtection="1">
      <alignment horizontal="justify" vertical="top" wrapText="1"/>
      <protection locked="0"/>
    </xf>
    <xf numFmtId="0" fontId="0" fillId="0" borderId="11" xfId="0" applyFont="1" applyFill="1" applyBorder="1" applyAlignment="1" applyProtection="1">
      <alignment wrapText="1"/>
      <protection locked="0"/>
    </xf>
    <xf numFmtId="0" fontId="0" fillId="0" borderId="18" xfId="0" applyFont="1" applyBorder="1" applyAlignment="1" applyProtection="1">
      <alignment horizontal="right" wrapText="1"/>
      <protection locked="0"/>
    </xf>
    <xf numFmtId="49" fontId="0" fillId="0" borderId="12" xfId="0" applyNumberFormat="1" applyFont="1" applyBorder="1" applyAlignment="1" applyProtection="1">
      <alignment horizontal="justify" vertical="top" wrapText="1"/>
      <protection locked="0"/>
    </xf>
    <xf numFmtId="0" fontId="0" fillId="0" borderId="19" xfId="0" applyFont="1" applyBorder="1" applyAlignment="1" applyProtection="1">
      <alignment horizontal="right" wrapText="1"/>
      <protection locked="0"/>
    </xf>
    <xf numFmtId="0" fontId="52" fillId="0" borderId="44" xfId="0" applyFont="1" applyFill="1" applyBorder="1" applyAlignment="1" applyProtection="1">
      <alignment vertical="center" wrapText="1"/>
    </xf>
    <xf numFmtId="171" fontId="42" fillId="19" borderId="100" xfId="0" applyNumberFormat="1" applyFont="1" applyFill="1" applyBorder="1" applyAlignment="1" applyProtection="1">
      <alignment horizontal="right" vertical="center"/>
    </xf>
    <xf numFmtId="171" fontId="42" fillId="19" borderId="101" xfId="0" applyNumberFormat="1" applyFont="1" applyFill="1" applyBorder="1" applyAlignment="1" applyProtection="1">
      <alignment horizontal="right" vertical="center"/>
    </xf>
    <xf numFmtId="171" fontId="31" fillId="0" borderId="106" xfId="0" applyNumberFormat="1" applyFont="1" applyBorder="1" applyAlignment="1" applyProtection="1">
      <alignment horizontal="center" vertical="center" wrapText="1"/>
    </xf>
    <xf numFmtId="171" fontId="31" fillId="0" borderId="107" xfId="0" applyNumberFormat="1" applyFont="1" applyBorder="1" applyAlignment="1" applyProtection="1">
      <alignment horizontal="center" vertical="center"/>
    </xf>
    <xf numFmtId="171" fontId="30" fillId="0" borderId="2" xfId="0" applyNumberFormat="1" applyFont="1" applyBorder="1" applyAlignment="1" applyProtection="1">
      <alignment horizontal="left" vertical="top"/>
      <protection locked="0"/>
    </xf>
    <xf numFmtId="171" fontId="30" fillId="0" borderId="1" xfId="0" applyNumberFormat="1" applyFont="1" applyBorder="1" applyAlignment="1" applyProtection="1">
      <alignment horizontal="left" vertical="top"/>
      <protection locked="0"/>
    </xf>
    <xf numFmtId="171" fontId="30" fillId="0" borderId="3" xfId="0" applyNumberFormat="1" applyFont="1" applyBorder="1" applyAlignment="1" applyProtection="1">
      <alignment horizontal="left" vertical="top"/>
      <protection locked="0"/>
    </xf>
    <xf numFmtId="0" fontId="32" fillId="19" borderId="102" xfId="0" applyFont="1" applyFill="1" applyBorder="1" applyAlignment="1" applyProtection="1">
      <alignment horizontal="center" vertical="center" wrapText="1"/>
    </xf>
    <xf numFmtId="0" fontId="32" fillId="19" borderId="74" xfId="0" applyFont="1" applyFill="1" applyBorder="1" applyAlignment="1" applyProtection="1">
      <alignment horizontal="center" vertical="center" wrapText="1"/>
    </xf>
    <xf numFmtId="0" fontId="32" fillId="19" borderId="103" xfId="0" applyFont="1" applyFill="1" applyBorder="1" applyAlignment="1" applyProtection="1">
      <alignment horizontal="center" vertical="center" wrapText="1"/>
    </xf>
    <xf numFmtId="0" fontId="32" fillId="19" borderId="104" xfId="0" applyFont="1" applyFill="1" applyBorder="1" applyAlignment="1" applyProtection="1">
      <alignment horizontal="center" vertical="center" wrapText="1"/>
    </xf>
    <xf numFmtId="167" fontId="32" fillId="19" borderId="105" xfId="0" applyNumberFormat="1" applyFont="1" applyFill="1" applyBorder="1" applyAlignment="1" applyProtection="1">
      <alignment horizontal="center" vertical="center" wrapText="1"/>
    </xf>
    <xf numFmtId="167" fontId="32" fillId="19" borderId="76" xfId="0" applyNumberFormat="1" applyFont="1" applyFill="1" applyBorder="1" applyAlignment="1" applyProtection="1">
      <alignment horizontal="center" vertical="center" wrapText="1"/>
    </xf>
    <xf numFmtId="0" fontId="39" fillId="0" borderId="110" xfId="0" applyFont="1" applyFill="1" applyBorder="1" applyAlignment="1">
      <alignment horizontal="center" vertical="top" wrapText="1"/>
    </xf>
    <xf numFmtId="0" fontId="39" fillId="0" borderId="52" xfId="0" applyFont="1" applyFill="1" applyBorder="1" applyAlignment="1">
      <alignment horizontal="center" vertical="top"/>
    </xf>
    <xf numFmtId="0" fontId="39" fillId="0" borderId="111" xfId="0" applyFont="1" applyFill="1" applyBorder="1" applyAlignment="1">
      <alignment horizontal="center" vertical="top"/>
    </xf>
    <xf numFmtId="0" fontId="30" fillId="0" borderId="2" xfId="0" applyFont="1" applyFill="1" applyBorder="1" applyAlignment="1" applyProtection="1">
      <alignment horizontal="left"/>
    </xf>
    <xf numFmtId="0" fontId="30" fillId="0" borderId="1" xfId="0" applyFont="1" applyFill="1" applyBorder="1" applyAlignment="1" applyProtection="1">
      <alignment horizontal="left"/>
    </xf>
    <xf numFmtId="0" fontId="30" fillId="0" borderId="3" xfId="0" applyFont="1" applyFill="1" applyBorder="1" applyAlignment="1" applyProtection="1">
      <alignment horizontal="left"/>
    </xf>
    <xf numFmtId="165" fontId="35" fillId="19" borderId="112" xfId="0" applyNumberFormat="1" applyFont="1" applyFill="1" applyBorder="1" applyAlignment="1">
      <alignment horizontal="center" vertical="center" wrapText="1"/>
    </xf>
    <xf numFmtId="0" fontId="35" fillId="19" borderId="113" xfId="0" applyFont="1" applyFill="1" applyBorder="1" applyAlignment="1">
      <alignment horizontal="center" vertical="center" wrapText="1"/>
    </xf>
    <xf numFmtId="0" fontId="35" fillId="19" borderId="114" xfId="0" applyFont="1" applyFill="1" applyBorder="1" applyAlignment="1">
      <alignment horizontal="center" vertical="center" wrapText="1"/>
    </xf>
    <xf numFmtId="0" fontId="35" fillId="19" borderId="108" xfId="0" applyFont="1" applyFill="1" applyBorder="1" applyAlignment="1">
      <alignment horizontal="center" vertical="center" wrapText="1"/>
    </xf>
    <xf numFmtId="0" fontId="35" fillId="19" borderId="109" xfId="0" applyFont="1" applyFill="1" applyBorder="1" applyAlignment="1">
      <alignment horizontal="center" vertical="center" wrapText="1"/>
    </xf>
    <xf numFmtId="165" fontId="35" fillId="19" borderId="125" xfId="0" applyNumberFormat="1" applyFont="1" applyFill="1" applyBorder="1" applyAlignment="1">
      <alignment horizontal="center" vertical="center"/>
    </xf>
    <xf numFmtId="165" fontId="35" fillId="19" borderId="6" xfId="0" applyNumberFormat="1" applyFont="1" applyFill="1" applyBorder="1" applyAlignment="1">
      <alignment horizontal="center" vertical="center"/>
    </xf>
    <xf numFmtId="165" fontId="35" fillId="19" borderId="126" xfId="0" applyNumberFormat="1" applyFont="1" applyFill="1" applyBorder="1" applyAlignment="1">
      <alignment horizontal="center" vertical="center"/>
    </xf>
    <xf numFmtId="165" fontId="35" fillId="19" borderId="127" xfId="0" applyNumberFormat="1" applyFont="1" applyFill="1" applyBorder="1" applyAlignment="1">
      <alignment horizontal="center" vertical="center" wrapText="1"/>
    </xf>
    <xf numFmtId="165" fontId="35" fillId="19" borderId="128" xfId="0" applyNumberFormat="1" applyFont="1" applyFill="1" applyBorder="1" applyAlignment="1">
      <alignment horizontal="center" vertical="center" wrapText="1"/>
    </xf>
    <xf numFmtId="165" fontId="35" fillId="19" borderId="129" xfId="0" applyNumberFormat="1" applyFont="1" applyFill="1" applyBorder="1" applyAlignment="1">
      <alignment horizontal="center" vertical="center" wrapText="1"/>
    </xf>
    <xf numFmtId="0" fontId="39" fillId="0" borderId="8"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30" fillId="0" borderId="8"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3" fontId="38" fillId="19" borderId="12" xfId="24" applyNumberFormat="1" applyFont="1" applyFill="1" applyBorder="1" applyAlignment="1" applyProtection="1">
      <alignment horizontal="center" vertical="center" wrapText="1"/>
    </xf>
    <xf numFmtId="3" fontId="38" fillId="19" borderId="2" xfId="24" applyNumberFormat="1" applyFont="1" applyFill="1" applyBorder="1" applyAlignment="1" applyProtection="1">
      <alignment horizontal="center" vertical="center" wrapText="1"/>
    </xf>
    <xf numFmtId="1" fontId="38" fillId="19" borderId="12" xfId="24" applyNumberFormat="1" applyFont="1" applyFill="1" applyBorder="1" applyAlignment="1" applyProtection="1">
      <alignment horizontal="center" vertical="center" wrapText="1"/>
    </xf>
    <xf numFmtId="0" fontId="38" fillId="19" borderId="12" xfId="24" applyFont="1" applyFill="1" applyBorder="1" applyAlignment="1" applyProtection="1">
      <alignment horizontal="center" vertical="center"/>
    </xf>
    <xf numFmtId="0" fontId="25" fillId="0" borderId="35" xfId="0" applyFont="1" applyFill="1" applyBorder="1" applyAlignment="1" applyProtection="1">
      <alignment horizontal="left" vertical="center" wrapText="1"/>
    </xf>
    <xf numFmtId="0" fontId="28" fillId="0" borderId="60" xfId="0" applyFont="1" applyFill="1" applyBorder="1" applyAlignment="1" applyProtection="1">
      <alignment horizontal="center" wrapText="1"/>
    </xf>
    <xf numFmtId="0" fontId="28" fillId="0" borderId="98" xfId="0" applyFont="1" applyFill="1" applyBorder="1" applyAlignment="1" applyProtection="1">
      <alignment horizontal="center" wrapText="1"/>
    </xf>
    <xf numFmtId="0" fontId="39" fillId="0" borderId="0" xfId="0" applyFont="1" applyFill="1" applyAlignment="1" applyProtection="1">
      <alignment horizontal="left" vertical="top" wrapText="1"/>
    </xf>
    <xf numFmtId="0" fontId="38" fillId="19" borderId="35" xfId="0" applyFont="1" applyFill="1" applyBorder="1" applyAlignment="1" applyProtection="1">
      <alignment horizontal="left" vertical="center" wrapText="1"/>
    </xf>
    <xf numFmtId="0" fontId="43" fillId="19" borderId="99" xfId="24" applyFont="1" applyFill="1" applyBorder="1" applyAlignment="1" applyProtection="1">
      <alignment horizontal="right"/>
    </xf>
    <xf numFmtId="0" fontId="43" fillId="19" borderId="64" xfId="24" applyFont="1" applyFill="1" applyBorder="1" applyAlignment="1" applyProtection="1">
      <alignment horizontal="right"/>
    </xf>
    <xf numFmtId="0" fontId="38" fillId="19" borderId="58" xfId="0" applyFont="1" applyFill="1" applyBorder="1" applyAlignment="1" applyProtection="1">
      <alignment horizontal="left" vertical="center" wrapText="1"/>
    </xf>
    <xf numFmtId="0" fontId="25" fillId="0" borderId="55" xfId="0" applyFont="1" applyFill="1" applyBorder="1" applyAlignment="1" applyProtection="1">
      <alignment horizontal="left" vertical="center" wrapText="1"/>
    </xf>
    <xf numFmtId="0" fontId="25" fillId="0" borderId="56" xfId="0" applyFont="1" applyFill="1" applyBorder="1" applyAlignment="1" applyProtection="1">
      <alignment horizontal="left" vertical="center" wrapText="1"/>
    </xf>
    <xf numFmtId="0" fontId="25" fillId="0" borderId="57" xfId="0" applyFont="1" applyFill="1" applyBorder="1" applyAlignment="1" applyProtection="1">
      <alignment horizontal="left" vertical="center" wrapText="1"/>
    </xf>
    <xf numFmtId="0" fontId="25" fillId="0" borderId="55" xfId="24" applyFont="1" applyFill="1" applyBorder="1" applyAlignment="1" applyProtection="1">
      <alignment horizontal="left" vertical="center"/>
    </xf>
    <xf numFmtId="0" fontId="25" fillId="0" borderId="56" xfId="24" applyFont="1" applyFill="1" applyBorder="1" applyAlignment="1" applyProtection="1">
      <alignment horizontal="left" vertical="center"/>
    </xf>
    <xf numFmtId="0" fontId="25" fillId="0" borderId="57" xfId="24" applyFont="1" applyFill="1" applyBorder="1" applyAlignment="1" applyProtection="1">
      <alignment horizontal="left" vertical="center"/>
    </xf>
    <xf numFmtId="0" fontId="25" fillId="0" borderId="55" xfId="24" applyFont="1" applyFill="1" applyBorder="1" applyAlignment="1" applyProtection="1">
      <alignment horizontal="left" vertical="center" wrapText="1"/>
    </xf>
    <xf numFmtId="0" fontId="25" fillId="0" borderId="35" xfId="24" applyFont="1" applyFill="1" applyBorder="1" applyAlignment="1" applyProtection="1">
      <alignment horizontal="left" vertical="center"/>
    </xf>
    <xf numFmtId="0" fontId="25" fillId="0" borderId="35" xfId="24" applyFont="1" applyFill="1" applyBorder="1" applyAlignment="1" applyProtection="1">
      <alignment horizontal="left" vertical="center" wrapText="1"/>
    </xf>
    <xf numFmtId="3" fontId="35" fillId="19" borderId="12" xfId="24" applyNumberFormat="1" applyFont="1" applyFill="1" applyBorder="1" applyAlignment="1" applyProtection="1">
      <alignment horizontal="center" vertical="center" wrapText="1"/>
    </xf>
    <xf numFmtId="0" fontId="26" fillId="0" borderId="35" xfId="0" applyFont="1" applyFill="1" applyBorder="1" applyAlignment="1" applyProtection="1">
      <alignment horizontal="left" vertical="center" wrapText="1"/>
    </xf>
    <xf numFmtId="0" fontId="27" fillId="0" borderId="98" xfId="0" applyFont="1" applyFill="1" applyBorder="1" applyAlignment="1" applyProtection="1">
      <alignment horizontal="center" vertical="center"/>
    </xf>
    <xf numFmtId="0" fontId="26" fillId="0" borderId="35" xfId="24" applyFont="1" applyFill="1" applyBorder="1" applyAlignment="1" applyProtection="1">
      <alignment horizontal="left" vertical="center"/>
    </xf>
    <xf numFmtId="0" fontId="26" fillId="0" borderId="55" xfId="24" applyFont="1" applyFill="1" applyBorder="1" applyAlignment="1" applyProtection="1">
      <alignment horizontal="left" vertical="center"/>
    </xf>
    <xf numFmtId="0" fontId="26" fillId="0" borderId="56" xfId="24" applyFont="1" applyFill="1" applyBorder="1" applyAlignment="1" applyProtection="1">
      <alignment horizontal="left" vertical="center"/>
    </xf>
    <xf numFmtId="0" fontId="26" fillId="0" borderId="57" xfId="24" applyFont="1" applyFill="1" applyBorder="1" applyAlignment="1" applyProtection="1">
      <alignment horizontal="left" vertical="center"/>
    </xf>
    <xf numFmtId="0" fontId="35" fillId="19" borderId="35" xfId="0" applyFont="1" applyFill="1" applyBorder="1" applyAlignment="1" applyProtection="1">
      <alignment horizontal="left" vertical="center" wrapText="1"/>
    </xf>
    <xf numFmtId="0" fontId="26" fillId="0" borderId="42" xfId="0" applyFont="1" applyFill="1" applyBorder="1" applyAlignment="1" applyProtection="1">
      <alignment horizontal="left" vertical="center" wrapText="1"/>
    </xf>
    <xf numFmtId="0" fontId="40" fillId="19" borderId="99" xfId="24" applyFont="1" applyFill="1" applyBorder="1" applyAlignment="1" applyProtection="1">
      <alignment horizontal="right"/>
    </xf>
    <xf numFmtId="0" fontId="40" fillId="19" borderId="64" xfId="24" applyFont="1" applyFill="1" applyBorder="1" applyAlignment="1" applyProtection="1">
      <alignment horizontal="right"/>
    </xf>
    <xf numFmtId="0" fontId="26" fillId="0" borderId="55" xfId="0" applyFont="1" applyFill="1" applyBorder="1" applyAlignment="1" applyProtection="1">
      <alignment horizontal="left" vertical="center" wrapText="1"/>
    </xf>
    <xf numFmtId="0" fontId="26" fillId="0" borderId="56" xfId="0" applyFont="1" applyFill="1" applyBorder="1" applyAlignment="1" applyProtection="1">
      <alignment horizontal="left" vertical="center" wrapText="1"/>
    </xf>
    <xf numFmtId="0" fontId="26" fillId="0" borderId="57" xfId="0" applyFont="1" applyFill="1" applyBorder="1" applyAlignment="1" applyProtection="1">
      <alignment horizontal="left" vertical="center" wrapText="1"/>
    </xf>
    <xf numFmtId="0" fontId="26" fillId="14" borderId="1" xfId="0" applyFont="1" applyFill="1" applyBorder="1" applyAlignment="1">
      <alignment horizontal="left" vertical="center" wrapText="1"/>
    </xf>
    <xf numFmtId="0" fontId="26" fillId="14" borderId="3" xfId="0" applyFont="1" applyFill="1" applyBorder="1" applyAlignment="1">
      <alignment horizontal="left" vertical="center" wrapText="1"/>
    </xf>
    <xf numFmtId="0" fontId="26" fillId="0" borderId="36" xfId="0" applyFont="1" applyFill="1" applyBorder="1" applyAlignment="1" applyProtection="1">
      <alignment horizontal="left" vertical="center" wrapText="1"/>
    </xf>
    <xf numFmtId="1" fontId="35" fillId="19" borderId="12" xfId="24" applyNumberFormat="1" applyFont="1" applyFill="1" applyBorder="1" applyAlignment="1" applyProtection="1">
      <alignment horizontal="center" vertical="center" wrapText="1"/>
    </xf>
    <xf numFmtId="0" fontId="35" fillId="19" borderId="58" xfId="0" applyFont="1" applyFill="1" applyBorder="1" applyAlignment="1" applyProtection="1">
      <alignment horizontal="left" vertical="center" wrapText="1"/>
    </xf>
    <xf numFmtId="3" fontId="35" fillId="19" borderId="2" xfId="24" applyNumberFormat="1" applyFont="1" applyFill="1" applyBorder="1" applyAlignment="1" applyProtection="1">
      <alignment horizontal="center" vertical="center" wrapText="1"/>
    </xf>
    <xf numFmtId="0" fontId="35" fillId="19" borderId="12" xfId="24" applyFont="1" applyFill="1" applyBorder="1" applyAlignment="1" applyProtection="1">
      <alignment horizontal="center" vertical="center"/>
    </xf>
    <xf numFmtId="49" fontId="35" fillId="19" borderId="116" xfId="0" applyNumberFormat="1" applyFont="1" applyFill="1" applyBorder="1" applyAlignment="1" applyProtection="1">
      <alignment horizontal="center" vertical="center"/>
    </xf>
    <xf numFmtId="49" fontId="35" fillId="19" borderId="117" xfId="0" applyNumberFormat="1" applyFont="1" applyFill="1" applyBorder="1" applyAlignment="1" applyProtection="1">
      <alignment horizontal="center" vertical="center"/>
    </xf>
    <xf numFmtId="49" fontId="35" fillId="19" borderId="118" xfId="0" applyNumberFormat="1" applyFont="1" applyFill="1" applyBorder="1" applyAlignment="1" applyProtection="1">
      <alignment horizontal="center" vertical="center"/>
    </xf>
    <xf numFmtId="49" fontId="35" fillId="19" borderId="119" xfId="0" applyNumberFormat="1" applyFont="1" applyFill="1" applyBorder="1" applyAlignment="1" applyProtection="1">
      <alignment horizontal="center" vertical="center"/>
    </xf>
    <xf numFmtId="0" fontId="31" fillId="0" borderId="2" xfId="0" applyFont="1" applyFill="1" applyBorder="1" applyAlignment="1" applyProtection="1">
      <alignment horizontal="left" vertical="center"/>
    </xf>
    <xf numFmtId="0" fontId="31" fillId="0" borderId="1" xfId="0" applyFont="1" applyFill="1" applyBorder="1" applyAlignment="1" applyProtection="1">
      <alignment horizontal="left" vertical="center"/>
    </xf>
    <xf numFmtId="0" fontId="31" fillId="0" borderId="3" xfId="0" applyFont="1" applyFill="1" applyBorder="1" applyAlignment="1" applyProtection="1">
      <alignment horizontal="left" vertical="center"/>
    </xf>
    <xf numFmtId="0" fontId="31" fillId="0" borderId="110" xfId="0" applyFont="1" applyFill="1" applyBorder="1" applyAlignment="1" applyProtection="1">
      <alignment horizontal="center" vertical="center"/>
    </xf>
    <xf numFmtId="0" fontId="31" fillId="0" borderId="52" xfId="0" applyFont="1" applyFill="1" applyBorder="1" applyAlignment="1" applyProtection="1">
      <alignment horizontal="center" vertical="center"/>
    </xf>
    <xf numFmtId="0" fontId="31" fillId="0" borderId="111" xfId="0" applyFont="1" applyFill="1" applyBorder="1" applyAlignment="1" applyProtection="1">
      <alignment horizontal="center" vertical="center"/>
    </xf>
    <xf numFmtId="0" fontId="40" fillId="19" borderId="120" xfId="0" applyFont="1" applyFill="1" applyBorder="1" applyAlignment="1" applyProtection="1">
      <alignment horizontal="right" vertical="center" wrapText="1"/>
    </xf>
    <xf numFmtId="0" fontId="40" fillId="19" borderId="121" xfId="0" applyFont="1" applyFill="1" applyBorder="1" applyAlignment="1" applyProtection="1">
      <alignment horizontal="right" vertical="center" wrapText="1"/>
    </xf>
    <xf numFmtId="0" fontId="40" fillId="19" borderId="122" xfId="0" applyFont="1" applyFill="1" applyBorder="1" applyAlignment="1" applyProtection="1">
      <alignment horizontal="right" vertical="center" wrapText="1"/>
    </xf>
    <xf numFmtId="0" fontId="30" fillId="0" borderId="16"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2" xfId="0" applyFont="1" applyFill="1" applyBorder="1" applyAlignment="1" applyProtection="1">
      <alignment horizontal="left" vertical="center"/>
    </xf>
    <xf numFmtId="0" fontId="30" fillId="0" borderId="1" xfId="0" applyFont="1" applyFill="1" applyBorder="1" applyAlignment="1" applyProtection="1">
      <alignment horizontal="left" vertical="center"/>
    </xf>
    <xf numFmtId="0" fontId="30" fillId="0" borderId="3" xfId="0" applyFont="1" applyFill="1" applyBorder="1" applyAlignment="1" applyProtection="1">
      <alignment horizontal="left" vertical="center"/>
    </xf>
    <xf numFmtId="49" fontId="32" fillId="19" borderId="96" xfId="0" applyNumberFormat="1" applyFont="1" applyFill="1" applyBorder="1" applyAlignment="1" applyProtection="1">
      <alignment horizontal="center" vertical="center"/>
    </xf>
    <xf numFmtId="49" fontId="32" fillId="19" borderId="92" xfId="0" applyNumberFormat="1" applyFont="1" applyFill="1" applyBorder="1" applyAlignment="1" applyProtection="1">
      <alignment horizontal="center" vertical="center"/>
    </xf>
    <xf numFmtId="49" fontId="32" fillId="19" borderId="91" xfId="0" applyNumberFormat="1" applyFont="1" applyFill="1" applyBorder="1" applyAlignment="1" applyProtection="1">
      <alignment horizontal="center" vertical="center"/>
    </xf>
    <xf numFmtId="0" fontId="32" fillId="19" borderId="54" xfId="0" applyFont="1" applyFill="1" applyBorder="1" applyAlignment="1" applyProtection="1">
      <alignment horizontal="left" vertical="center" wrapText="1"/>
    </xf>
    <xf numFmtId="0" fontId="32" fillId="19" borderId="75" xfId="0" applyFont="1" applyFill="1" applyBorder="1" applyAlignment="1" applyProtection="1">
      <alignment horizontal="left" vertical="center" wrapText="1"/>
    </xf>
    <xf numFmtId="0" fontId="32" fillId="19" borderId="71" xfId="0" applyFont="1" applyFill="1" applyBorder="1" applyAlignment="1" applyProtection="1">
      <alignment horizontal="left" vertical="center" wrapText="1"/>
    </xf>
    <xf numFmtId="0" fontId="28" fillId="14" borderId="54" xfId="0" applyFont="1" applyFill="1" applyBorder="1" applyAlignment="1" applyProtection="1">
      <alignment horizontal="left" vertical="center" wrapText="1"/>
    </xf>
    <xf numFmtId="0" fontId="28" fillId="14" borderId="75" xfId="0" applyFont="1" applyFill="1" applyBorder="1" applyAlignment="1" applyProtection="1">
      <alignment horizontal="left" vertical="center" wrapText="1"/>
    </xf>
    <xf numFmtId="0" fontId="28" fillId="14" borderId="71" xfId="0" applyFont="1" applyFill="1" applyBorder="1" applyAlignment="1" applyProtection="1">
      <alignment horizontal="left" vertical="center" wrapText="1"/>
    </xf>
    <xf numFmtId="37" fontId="32" fillId="19" borderId="102" xfId="0" applyNumberFormat="1" applyFont="1" applyFill="1" applyBorder="1" applyAlignment="1" applyProtection="1">
      <alignment horizontal="left" vertical="center"/>
    </xf>
    <xf numFmtId="37" fontId="32" fillId="19" borderId="105" xfId="0" applyNumberFormat="1"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46" fillId="24" borderId="2" xfId="0" applyFont="1" applyFill="1" applyBorder="1" applyAlignment="1" applyProtection="1">
      <alignment horizontal="center" vertical="center" wrapText="1"/>
    </xf>
    <xf numFmtId="0" fontId="46" fillId="24" borderId="3" xfId="0" applyFont="1" applyFill="1" applyBorder="1" applyAlignment="1" applyProtection="1">
      <alignment horizontal="center" vertical="center" wrapText="1"/>
    </xf>
    <xf numFmtId="37" fontId="32" fillId="19" borderId="102" xfId="0" applyNumberFormat="1" applyFont="1" applyFill="1" applyBorder="1" applyAlignment="1" applyProtection="1">
      <alignment horizontal="left" vertical="center" wrapText="1"/>
    </xf>
    <xf numFmtId="37" fontId="32" fillId="19" borderId="105" xfId="0" applyNumberFormat="1" applyFont="1" applyFill="1" applyBorder="1" applyAlignment="1" applyProtection="1">
      <alignment horizontal="left" vertical="center" wrapText="1"/>
    </xf>
    <xf numFmtId="0" fontId="46" fillId="0" borderId="17" xfId="0" applyFont="1" applyBorder="1" applyAlignment="1" applyProtection="1">
      <alignment horizontal="left"/>
    </xf>
    <xf numFmtId="37" fontId="22" fillId="17" borderId="20" xfId="0" applyNumberFormat="1" applyFont="1" applyFill="1" applyBorder="1" applyAlignment="1" applyProtection="1">
      <alignment horizontal="right" vertical="center" wrapText="1"/>
      <protection locked="0"/>
    </xf>
    <xf numFmtId="37" fontId="22" fillId="17" borderId="21" xfId="0" applyNumberFormat="1" applyFont="1" applyFill="1" applyBorder="1" applyAlignment="1" applyProtection="1">
      <alignment horizontal="right" vertical="center" wrapText="1"/>
      <protection locked="0"/>
    </xf>
    <xf numFmtId="37" fontId="24" fillId="14" borderId="12" xfId="0" applyNumberFormat="1" applyFont="1" applyFill="1" applyBorder="1" applyAlignment="1" applyProtection="1">
      <alignment horizontal="right" vertical="center" wrapText="1"/>
      <protection locked="0"/>
    </xf>
    <xf numFmtId="37" fontId="24" fillId="14" borderId="22" xfId="0" applyNumberFormat="1" applyFont="1" applyFill="1" applyBorder="1" applyAlignment="1" applyProtection="1">
      <alignment horizontal="right" vertical="center" wrapText="1"/>
      <protection locked="0"/>
    </xf>
    <xf numFmtId="37" fontId="24" fillId="0" borderId="12" xfId="0" applyNumberFormat="1" applyFont="1" applyFill="1" applyBorder="1" applyAlignment="1" applyProtection="1">
      <alignment horizontal="right" vertical="center" wrapText="1"/>
      <protection locked="0"/>
    </xf>
    <xf numFmtId="37" fontId="24" fillId="14" borderId="13" xfId="0" applyNumberFormat="1" applyFont="1" applyFill="1" applyBorder="1" applyAlignment="1" applyProtection="1">
      <alignment horizontal="right" vertical="center" wrapText="1"/>
      <protection locked="0"/>
    </xf>
    <xf numFmtId="37" fontId="24" fillId="14" borderId="23" xfId="0" applyNumberFormat="1" applyFont="1" applyFill="1" applyBorder="1" applyAlignment="1" applyProtection="1">
      <alignment horizontal="right" vertical="center" wrapText="1"/>
      <protection locked="0"/>
    </xf>
    <xf numFmtId="37" fontId="24" fillId="14" borderId="14" xfId="0" applyNumberFormat="1" applyFont="1" applyFill="1" applyBorder="1" applyAlignment="1" applyProtection="1">
      <alignment horizontal="right" vertical="center" wrapText="1"/>
      <protection locked="0"/>
    </xf>
    <xf numFmtId="0" fontId="22" fillId="17" borderId="24" xfId="0" applyFont="1" applyFill="1" applyBorder="1" applyAlignment="1" applyProtection="1">
      <alignment horizontal="right" vertical="center" wrapText="1"/>
      <protection locked="0"/>
    </xf>
    <xf numFmtId="0" fontId="22" fillId="17" borderId="25" xfId="0" applyFont="1" applyFill="1" applyBorder="1" applyAlignment="1" applyProtection="1">
      <alignment horizontal="right" vertical="center" wrapText="1"/>
      <protection locked="0"/>
    </xf>
    <xf numFmtId="0" fontId="22" fillId="17" borderId="26" xfId="0" applyFont="1" applyFill="1" applyBorder="1" applyAlignment="1" applyProtection="1">
      <alignment horizontal="right" vertical="center" wrapText="1"/>
      <protection locked="0"/>
    </xf>
    <xf numFmtId="172" fontId="22" fillId="17" borderId="20" xfId="0" applyNumberFormat="1" applyFont="1" applyFill="1" applyBorder="1" applyAlignment="1" applyProtection="1">
      <alignment horizontal="center" vertical="center"/>
      <protection locked="0"/>
    </xf>
    <xf numFmtId="37" fontId="22" fillId="17" borderId="20" xfId="23" applyNumberFormat="1" applyFont="1" applyFill="1" applyBorder="1" applyAlignment="1" applyProtection="1">
      <alignment horizontal="right" vertical="center"/>
      <protection locked="0"/>
    </xf>
    <xf numFmtId="37" fontId="24" fillId="0" borderId="2" xfId="0" applyNumberFormat="1" applyFont="1" applyFill="1" applyBorder="1" applyAlignment="1" applyProtection="1">
      <alignment horizontal="right" vertical="center" wrapText="1"/>
      <protection locked="0"/>
    </xf>
    <xf numFmtId="37" fontId="24" fillId="0" borderId="1" xfId="0" applyNumberFormat="1" applyFont="1" applyFill="1" applyBorder="1" applyAlignment="1" applyProtection="1">
      <alignment horizontal="right" vertical="center" wrapText="1"/>
      <protection locked="0"/>
    </xf>
    <xf numFmtId="37" fontId="24" fillId="0" borderId="3" xfId="0" applyNumberFormat="1" applyFont="1" applyFill="1" applyBorder="1" applyAlignment="1" applyProtection="1">
      <alignment horizontal="right" vertical="center" wrapText="1"/>
      <protection locked="0"/>
    </xf>
    <xf numFmtId="0" fontId="24" fillId="0" borderId="27"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left" vertical="top" wrapText="1"/>
      <protection locked="0"/>
    </xf>
    <xf numFmtId="0" fontId="24" fillId="0" borderId="12" xfId="0" applyFont="1" applyFill="1" applyBorder="1" applyAlignment="1" applyProtection="1">
      <alignment horizontal="center" vertical="center" wrapText="1"/>
      <protection locked="0"/>
    </xf>
    <xf numFmtId="172" fontId="24" fillId="0" borderId="12" xfId="0" applyNumberFormat="1" applyFont="1" applyFill="1" applyBorder="1" applyAlignment="1" applyProtection="1">
      <alignment horizontal="center" vertical="center"/>
      <protection locked="0"/>
    </xf>
    <xf numFmtId="37" fontId="24" fillId="0" borderId="13" xfId="23" applyNumberFormat="1" applyFont="1" applyFill="1" applyBorder="1" applyAlignment="1" applyProtection="1">
      <alignment horizontal="right" vertical="center"/>
      <protection locked="0"/>
    </xf>
    <xf numFmtId="37" fontId="24" fillId="0" borderId="23" xfId="23" applyNumberFormat="1" applyFont="1" applyFill="1" applyBorder="1" applyAlignment="1" applyProtection="1">
      <alignment horizontal="right" vertical="center"/>
      <protection locked="0"/>
    </xf>
    <xf numFmtId="37" fontId="24" fillId="0" borderId="14" xfId="23" applyNumberFormat="1" applyFont="1" applyFill="1" applyBorder="1" applyAlignment="1" applyProtection="1">
      <alignment horizontal="right" vertical="center"/>
      <protection locked="0"/>
    </xf>
    <xf numFmtId="37" fontId="24" fillId="14" borderId="2" xfId="0" applyNumberFormat="1" applyFont="1" applyFill="1" applyBorder="1" applyAlignment="1" applyProtection="1">
      <alignment horizontal="right" vertical="center" wrapText="1"/>
      <protection locked="0"/>
    </xf>
    <xf numFmtId="37" fontId="24" fillId="14" borderId="1" xfId="0" applyNumberFormat="1" applyFont="1" applyFill="1" applyBorder="1" applyAlignment="1" applyProtection="1">
      <alignment horizontal="right" vertical="center" wrapText="1"/>
      <protection locked="0"/>
    </xf>
    <xf numFmtId="37" fontId="24" fillId="14" borderId="3" xfId="0" applyNumberFormat="1" applyFont="1" applyFill="1" applyBorder="1" applyAlignment="1" applyProtection="1">
      <alignment horizontal="right" vertical="center" wrapText="1"/>
      <protection locked="0"/>
    </xf>
    <xf numFmtId="37" fontId="24" fillId="0" borderId="2" xfId="23" applyNumberFormat="1" applyFont="1" applyFill="1" applyBorder="1" applyAlignment="1" applyProtection="1">
      <alignment horizontal="right" vertical="center"/>
      <protection locked="0"/>
    </xf>
    <xf numFmtId="37" fontId="24" fillId="0" borderId="1" xfId="23" applyNumberFormat="1" applyFont="1" applyFill="1" applyBorder="1" applyAlignment="1" applyProtection="1">
      <alignment horizontal="right" vertical="center"/>
      <protection locked="0"/>
    </xf>
    <xf numFmtId="37" fontId="24" fillId="0" borderId="3" xfId="23" applyNumberFormat="1" applyFont="1" applyFill="1" applyBorder="1" applyAlignment="1" applyProtection="1">
      <alignment horizontal="right" vertical="center"/>
      <protection locked="0"/>
    </xf>
    <xf numFmtId="37" fontId="24" fillId="0" borderId="18" xfId="0" applyNumberFormat="1" applyFont="1" applyFill="1" applyBorder="1" applyAlignment="1" applyProtection="1">
      <alignment horizontal="right" vertical="center" wrapText="1"/>
      <protection locked="0"/>
    </xf>
    <xf numFmtId="37" fontId="24" fillId="14" borderId="18" xfId="0" applyNumberFormat="1" applyFont="1" applyFill="1" applyBorder="1" applyAlignment="1" applyProtection="1">
      <alignment horizontal="right" vertical="center" wrapText="1"/>
      <protection locked="0"/>
    </xf>
    <xf numFmtId="37" fontId="24" fillId="14" borderId="28" xfId="0" applyNumberFormat="1" applyFont="1" applyFill="1" applyBorder="1" applyAlignment="1" applyProtection="1">
      <alignment horizontal="right" vertical="center" wrapText="1"/>
      <protection locked="0"/>
    </xf>
    <xf numFmtId="0" fontId="24" fillId="0" borderId="29" xfId="0" applyFont="1" applyFill="1" applyBorder="1" applyAlignment="1" applyProtection="1">
      <alignment horizontal="justify" vertical="top" wrapText="1"/>
      <protection locked="0"/>
    </xf>
    <xf numFmtId="0" fontId="24" fillId="0" borderId="1" xfId="0" applyFont="1" applyFill="1" applyBorder="1" applyAlignment="1" applyProtection="1">
      <alignment horizontal="justify" vertical="top" wrapText="1"/>
      <protection locked="0"/>
    </xf>
    <xf numFmtId="0" fontId="24" fillId="0" borderId="3" xfId="0" applyFont="1" applyFill="1" applyBorder="1" applyAlignment="1" applyProtection="1">
      <alignment horizontal="justify" vertical="top" wrapText="1"/>
      <protection locked="0"/>
    </xf>
    <xf numFmtId="0" fontId="24" fillId="0" borderId="2" xfId="0" applyFont="1" applyFill="1" applyBorder="1" applyAlignment="1">
      <alignment horizontal="left"/>
    </xf>
    <xf numFmtId="0" fontId="24" fillId="0" borderId="1" xfId="0" applyFont="1" applyFill="1" applyBorder="1" applyAlignment="1">
      <alignment horizontal="left"/>
    </xf>
    <xf numFmtId="0" fontId="24" fillId="0" borderId="3" xfId="0" applyFont="1" applyFill="1" applyBorder="1" applyAlignment="1">
      <alignment horizontal="left"/>
    </xf>
    <xf numFmtId="0" fontId="24" fillId="0" borderId="2" xfId="0" applyFont="1" applyBorder="1" applyAlignment="1">
      <alignment horizontal="left"/>
    </xf>
    <xf numFmtId="0" fontId="24" fillId="0" borderId="1" xfId="0" applyFont="1" applyBorder="1" applyAlignment="1">
      <alignment horizontal="left"/>
    </xf>
    <xf numFmtId="0" fontId="24" fillId="0" borderId="3" xfId="0" applyFont="1" applyBorder="1" applyAlignment="1">
      <alignment horizontal="left"/>
    </xf>
    <xf numFmtId="172" fontId="24" fillId="0" borderId="2" xfId="0" applyNumberFormat="1" applyFont="1" applyFill="1" applyBorder="1" applyAlignment="1">
      <alignment horizontal="left"/>
    </xf>
    <xf numFmtId="3" fontId="24" fillId="0" borderId="0" xfId="0" applyNumberFormat="1" applyFont="1" applyAlignment="1">
      <alignment horizontal="center"/>
    </xf>
    <xf numFmtId="0" fontId="24" fillId="0" borderId="0" xfId="0" applyFont="1" applyAlignment="1">
      <alignment horizontal="center"/>
    </xf>
    <xf numFmtId="0" fontId="24" fillId="0" borderId="2" xfId="0" applyFont="1" applyFill="1" applyBorder="1" applyAlignment="1" applyProtection="1">
      <alignment horizontal="left" vertical="top" wrapText="1"/>
      <protection locked="0"/>
    </xf>
    <xf numFmtId="0" fontId="24" fillId="0" borderId="1"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0" fontId="24" fillId="0" borderId="2"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172" fontId="24" fillId="0" borderId="2" xfId="0" applyNumberFormat="1" applyFont="1" applyFill="1" applyBorder="1" applyAlignment="1" applyProtection="1">
      <alignment horizontal="center" vertical="center"/>
      <protection locked="0"/>
    </xf>
    <xf numFmtId="172" fontId="24" fillId="0" borderId="1" xfId="0" applyNumberFormat="1" applyFont="1" applyFill="1" applyBorder="1" applyAlignment="1" applyProtection="1">
      <alignment horizontal="center" vertical="center"/>
      <protection locked="0"/>
    </xf>
    <xf numFmtId="172" fontId="24" fillId="0" borderId="3" xfId="0" applyNumberFormat="1" applyFont="1" applyFill="1" applyBorder="1" applyAlignment="1" applyProtection="1">
      <alignment horizontal="center" vertical="center"/>
      <protection locked="0"/>
    </xf>
    <xf numFmtId="0" fontId="24" fillId="0" borderId="115" xfId="0" applyFont="1" applyFill="1" applyBorder="1" applyAlignment="1" applyProtection="1">
      <alignment horizontal="left" vertical="top" wrapText="1"/>
      <protection locked="0"/>
    </xf>
    <xf numFmtId="172" fontId="24" fillId="0" borderId="0" xfId="23" applyNumberFormat="1" applyFont="1" applyBorder="1" applyAlignment="1" applyProtection="1">
      <alignment horizontal="center"/>
      <protection locked="0"/>
    </xf>
    <xf numFmtId="3" fontId="24" fillId="0" borderId="0" xfId="0" applyNumberFormat="1" applyFont="1" applyBorder="1" applyAlignment="1" applyProtection="1">
      <alignment horizontal="center"/>
      <protection locked="0"/>
    </xf>
    <xf numFmtId="37" fontId="24" fillId="0" borderId="12" xfId="23" applyNumberFormat="1" applyFont="1" applyFill="1" applyBorder="1" applyAlignment="1" applyProtection="1">
      <alignment horizontal="right" vertical="center"/>
      <protection locked="0"/>
    </xf>
    <xf numFmtId="0" fontId="32" fillId="17" borderId="16" xfId="0" applyFont="1" applyFill="1" applyBorder="1" applyAlignment="1" applyProtection="1">
      <alignment horizontal="center"/>
    </xf>
    <xf numFmtId="0" fontId="32" fillId="17" borderId="6" xfId="0" applyFont="1" applyFill="1" applyBorder="1" applyAlignment="1" applyProtection="1">
      <alignment horizontal="center"/>
    </xf>
    <xf numFmtId="0" fontId="32" fillId="17" borderId="7" xfId="0" applyFont="1" applyFill="1" applyBorder="1" applyAlignment="1" applyProtection="1">
      <alignment horizontal="center"/>
    </xf>
    <xf numFmtId="0" fontId="32" fillId="17" borderId="10" xfId="0" applyFont="1" applyFill="1" applyBorder="1" applyAlignment="1" applyProtection="1">
      <alignment horizontal="center" vertical="center"/>
    </xf>
    <xf numFmtId="0" fontId="32" fillId="17" borderId="17" xfId="0" applyFont="1" applyFill="1" applyBorder="1" applyAlignment="1" applyProtection="1">
      <alignment horizontal="center" vertical="center"/>
    </xf>
    <xf numFmtId="0" fontId="32" fillId="17" borderId="11" xfId="0" applyFont="1" applyFill="1" applyBorder="1" applyAlignment="1" applyProtection="1">
      <alignment horizontal="center" vertical="center"/>
    </xf>
    <xf numFmtId="0" fontId="32" fillId="17" borderId="8" xfId="0" applyFont="1" applyFill="1" applyBorder="1" applyAlignment="1" applyProtection="1">
      <alignment horizontal="center" vertical="center" wrapText="1"/>
    </xf>
    <xf numFmtId="0" fontId="32" fillId="17" borderId="0" xfId="0" applyFont="1" applyFill="1" applyBorder="1" applyAlignment="1" applyProtection="1">
      <alignment horizontal="center" vertical="center" wrapText="1"/>
    </xf>
    <xf numFmtId="0" fontId="32" fillId="17" borderId="9" xfId="0" applyFont="1" applyFill="1" applyBorder="1" applyAlignment="1" applyProtection="1">
      <alignment horizontal="center" vertical="center" wrapText="1"/>
    </xf>
    <xf numFmtId="0" fontId="32" fillId="17" borderId="8" xfId="0" applyFont="1" applyFill="1" applyBorder="1" applyAlignment="1" applyProtection="1">
      <alignment horizontal="center" vertical="center"/>
    </xf>
    <xf numFmtId="0" fontId="32" fillId="17" borderId="0" xfId="0" applyFont="1" applyFill="1" applyBorder="1" applyAlignment="1" applyProtection="1">
      <alignment horizontal="center" vertical="center"/>
    </xf>
    <xf numFmtId="0" fontId="32" fillId="17" borderId="9" xfId="0" applyFont="1" applyFill="1" applyBorder="1" applyAlignment="1" applyProtection="1">
      <alignment horizontal="center" vertical="center"/>
    </xf>
    <xf numFmtId="0" fontId="32" fillId="17" borderId="19" xfId="0" applyFont="1" applyFill="1" applyBorder="1" applyAlignment="1" applyProtection="1">
      <alignment horizontal="center" vertical="center"/>
    </xf>
    <xf numFmtId="0" fontId="32" fillId="17" borderId="10" xfId="0" applyFont="1" applyFill="1" applyBorder="1" applyAlignment="1" applyProtection="1">
      <alignment horizontal="center" wrapText="1"/>
    </xf>
    <xf numFmtId="0" fontId="32" fillId="17" borderId="17" xfId="0" applyFont="1" applyFill="1" applyBorder="1" applyAlignment="1" applyProtection="1">
      <alignment horizontal="center" wrapText="1"/>
    </xf>
    <xf numFmtId="0" fontId="32" fillId="17" borderId="11" xfId="0" applyFont="1" applyFill="1" applyBorder="1" applyAlignment="1" applyProtection="1">
      <alignment horizontal="center" wrapText="1"/>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2" fillId="17" borderId="27" xfId="0" applyFont="1" applyFill="1" applyBorder="1" applyAlignment="1" applyProtection="1">
      <alignment horizontal="center" vertical="center"/>
    </xf>
    <xf numFmtId="0" fontId="32" fillId="17" borderId="12" xfId="0" applyFont="1" applyFill="1" applyBorder="1" applyAlignment="1" applyProtection="1">
      <alignment horizontal="center" vertical="center"/>
    </xf>
    <xf numFmtId="0" fontId="32" fillId="17" borderId="12" xfId="0" applyFont="1" applyFill="1" applyBorder="1" applyAlignment="1" applyProtection="1">
      <alignment horizontal="center" vertical="center" wrapText="1"/>
    </xf>
    <xf numFmtId="0" fontId="32" fillId="17" borderId="2" xfId="0" applyFont="1" applyFill="1" applyBorder="1" applyAlignment="1" applyProtection="1">
      <alignment horizontal="center" vertical="center" wrapText="1"/>
    </xf>
    <xf numFmtId="0" fontId="32" fillId="17" borderId="16" xfId="0" applyFont="1" applyFill="1" applyBorder="1" applyAlignment="1" applyProtection="1">
      <alignment horizontal="center" vertical="center" wrapText="1"/>
    </xf>
    <xf numFmtId="0" fontId="32" fillId="17" borderId="6" xfId="0" applyFont="1" applyFill="1" applyBorder="1" applyAlignment="1" applyProtection="1">
      <alignment horizontal="center" vertical="center" wrapText="1"/>
    </xf>
    <xf numFmtId="0" fontId="32" fillId="17" borderId="7" xfId="0" applyFont="1" applyFill="1" applyBorder="1" applyAlignment="1" applyProtection="1">
      <alignment horizontal="center" vertical="center" wrapText="1"/>
    </xf>
    <xf numFmtId="0" fontId="32" fillId="17" borderId="10" xfId="0" applyFont="1" applyFill="1" applyBorder="1" applyAlignment="1" applyProtection="1">
      <alignment horizontal="center" vertical="center" wrapText="1"/>
    </xf>
    <xf numFmtId="0" fontId="32" fillId="17" borderId="17" xfId="0" applyFont="1" applyFill="1" applyBorder="1" applyAlignment="1" applyProtection="1">
      <alignment horizontal="center" vertical="center" wrapText="1"/>
    </xf>
    <xf numFmtId="0" fontId="32" fillId="17" borderId="11" xfId="0" applyFont="1" applyFill="1" applyBorder="1" applyAlignment="1" applyProtection="1">
      <alignment horizontal="center" vertical="center" wrapText="1"/>
    </xf>
    <xf numFmtId="0" fontId="32" fillId="17" borderId="33" xfId="0" applyFont="1" applyFill="1" applyBorder="1" applyAlignment="1" applyProtection="1">
      <alignment horizontal="center" vertical="center" wrapText="1"/>
    </xf>
    <xf numFmtId="0" fontId="32" fillId="17" borderId="5" xfId="0" applyFont="1" applyFill="1" applyBorder="1" applyAlignment="1" applyProtection="1">
      <alignment horizontal="center" vertical="center" wrapText="1"/>
    </xf>
    <xf numFmtId="0" fontId="32" fillId="17" borderId="34" xfId="0" applyFont="1" applyFill="1" applyBorder="1" applyAlignment="1" applyProtection="1">
      <alignment horizontal="center" vertical="center" wrapText="1"/>
    </xf>
    <xf numFmtId="49" fontId="30" fillId="0" borderId="2" xfId="0" applyNumberFormat="1" applyFont="1" applyFill="1" applyBorder="1" applyAlignment="1" applyProtection="1">
      <alignment horizontal="left" vertical="center" wrapText="1"/>
    </xf>
    <xf numFmtId="49" fontId="30" fillId="0" borderId="1" xfId="0" applyNumberFormat="1" applyFont="1" applyFill="1" applyBorder="1" applyAlignment="1" applyProtection="1">
      <alignment horizontal="left" vertical="center" wrapText="1"/>
    </xf>
    <xf numFmtId="49" fontId="30" fillId="0" borderId="3" xfId="0" applyNumberFormat="1" applyFont="1" applyFill="1" applyBorder="1" applyAlignment="1" applyProtection="1">
      <alignment horizontal="left" vertical="center" wrapText="1"/>
    </xf>
    <xf numFmtId="3" fontId="24" fillId="0" borderId="15" xfId="0" applyNumberFormat="1" applyFont="1" applyBorder="1" applyAlignment="1">
      <alignment horizontal="center"/>
    </xf>
    <xf numFmtId="0" fontId="24" fillId="0" borderId="15" xfId="0" applyFont="1" applyBorder="1" applyAlignment="1">
      <alignment horizontal="center"/>
    </xf>
    <xf numFmtId="0" fontId="31" fillId="0" borderId="16"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cellXfs>
  <cellStyles count="30">
    <cellStyle name="Énfasis 1" xfId="1"/>
    <cellStyle name="Énfasis 2" xfId="2"/>
    <cellStyle name="Énfasis 3" xfId="3"/>
    <cellStyle name="Énfasis1 - 20%" xfId="4"/>
    <cellStyle name="Énfasis1 - 40%" xfId="5"/>
    <cellStyle name="Énfasis1 - 60%" xfId="6"/>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 20%" xfId="19"/>
    <cellStyle name="Énfasis6 - 40%" xfId="20"/>
    <cellStyle name="Énfasis6 - 60%" xfId="21"/>
    <cellStyle name="Euro" xfId="22"/>
    <cellStyle name="Moneda" xfId="23" builtinId="4"/>
    <cellStyle name="Normal" xfId="0" builtinId="0"/>
    <cellStyle name="Normal 2" xfId="24"/>
    <cellStyle name="Normal 3" xfId="25"/>
    <cellStyle name="Normal 4" xfId="26"/>
    <cellStyle name="Porcentaje" xfId="27" builtinId="5"/>
    <cellStyle name="Porcentual 2" xfId="28"/>
    <cellStyle name="Título de hoja" xfId="29"/>
  </cellStyles>
  <dxfs count="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2D4"/>
      <color rgb="FFFFE6CB"/>
      <color rgb="FFFF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'PROYECCIONES INGRESOS'!$C$75:$C$77</c:f>
              <c:numCache>
                <c:formatCode>#,##0</c:formatCode>
                <c:ptCount val="3"/>
                <c:pt idx="0">
                  <c:v>6504024.8600000003</c:v>
                </c:pt>
                <c:pt idx="1">
                  <c:v>27319978</c:v>
                </c:pt>
                <c:pt idx="2">
                  <c:v>0</c:v>
                </c:pt>
              </c:numCache>
            </c:numRef>
          </c:val>
          <c:extLst xmlns:c16r2="http://schemas.microsoft.com/office/drawing/2015/06/chart">
            <c:ext xmlns:c16="http://schemas.microsoft.com/office/drawing/2014/chart" uri="{C3380CC4-5D6E-409C-BE32-E72D297353CC}">
              <c16:uniqueId val="{00000002-B4BD-4C7A-94D7-F55A22D85AC2}"/>
            </c:ext>
          </c:extLst>
        </c:ser>
        <c:dLbls>
          <c:showLegendKey val="0"/>
          <c:showVal val="0"/>
          <c:showCatName val="0"/>
          <c:showSerName val="0"/>
          <c:showPercent val="0"/>
          <c:showBubbleSize val="0"/>
        </c:dLbls>
        <c:gapWidth val="18"/>
        <c:overlap val="90"/>
        <c:axId val="176079984"/>
        <c:axId val="176080376"/>
      </c:barChart>
      <c:catAx>
        <c:axId val="17607998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76080376"/>
        <c:crosses val="autoZero"/>
        <c:auto val="1"/>
        <c:lblAlgn val="ctr"/>
        <c:lblOffset val="100"/>
        <c:noMultiLvlLbl val="0"/>
      </c:catAx>
      <c:valAx>
        <c:axId val="176080376"/>
        <c:scaling>
          <c:orientation val="minMax"/>
        </c:scaling>
        <c:delete val="1"/>
        <c:axPos val="l"/>
        <c:majorGridlines/>
        <c:numFmt formatCode="#,##0" sourceLinked="1"/>
        <c:majorTickMark val="out"/>
        <c:minorTickMark val="none"/>
        <c:tickLblPos val="nextTo"/>
        <c:crossAx val="176079984"/>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'PROYECCIONES INGRESOS'!$A$81:$A$87</c:f>
              <c:numCache>
                <c:formatCode>General</c:formatCode>
                <c:ptCount val="7"/>
                <c:pt idx="0">
                  <c:v>1.1000000000000001</c:v>
                </c:pt>
                <c:pt idx="1">
                  <c:v>1.2</c:v>
                </c:pt>
                <c:pt idx="2">
                  <c:v>1.3</c:v>
                </c:pt>
                <c:pt idx="3">
                  <c:v>1.4</c:v>
                </c:pt>
                <c:pt idx="4">
                  <c:v>1.5</c:v>
                </c:pt>
                <c:pt idx="5">
                  <c:v>1.6</c:v>
                </c:pt>
                <c:pt idx="6">
                  <c:v>1.7</c:v>
                </c:pt>
              </c:numCache>
            </c:numRef>
          </c:cat>
          <c:val>
            <c:numRef>
              <c:f>'PROYECCIONES INGRESOS'!$C$81:$C$87</c:f>
              <c:numCache>
                <c:formatCode>_(* #,##0_);_(* \(#,##0\);_(* "-"_);_(@_)</c:formatCode>
                <c:ptCount val="7"/>
                <c:pt idx="0">
                  <c:v>7588655.0999999996</c:v>
                </c:pt>
                <c:pt idx="1">
                  <c:v>0</c:v>
                </c:pt>
                <c:pt idx="2">
                  <c:v>0</c:v>
                </c:pt>
                <c:pt idx="3">
                  <c:v>0</c:v>
                </c:pt>
                <c:pt idx="4">
                  <c:v>26172251</c:v>
                </c:pt>
                <c:pt idx="5">
                  <c:v>63097.1</c:v>
                </c:pt>
                <c:pt idx="6">
                  <c:v>0</c:v>
                </c:pt>
              </c:numCache>
            </c:numRef>
          </c:val>
          <c:extLst xmlns:c16r2="http://schemas.microsoft.com/office/drawing/2015/06/chart">
            <c:ext xmlns:c16="http://schemas.microsoft.com/office/drawing/2014/chart" uri="{C3380CC4-5D6E-409C-BE32-E72D297353CC}">
              <c16:uniqueId val="{00000004-0B64-4C63-9CB5-56A1D5AD3A9E}"/>
            </c:ext>
          </c:extLst>
        </c:ser>
        <c:dLbls>
          <c:showLegendKey val="0"/>
          <c:showVal val="0"/>
          <c:showCatName val="0"/>
          <c:showSerName val="0"/>
          <c:showPercent val="0"/>
          <c:showBubbleSize val="0"/>
        </c:dLbls>
        <c:gapWidth val="55"/>
        <c:gapDepth val="55"/>
        <c:shape val="cylinder"/>
        <c:axId val="176083512"/>
        <c:axId val="176078808"/>
        <c:axId val="0"/>
      </c:bar3DChart>
      <c:catAx>
        <c:axId val="176083512"/>
        <c:scaling>
          <c:orientation val="minMax"/>
        </c:scaling>
        <c:delete val="0"/>
        <c:axPos val="l"/>
        <c:numFmt formatCode="General" sourceLinked="1"/>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s-MX"/>
          </a:p>
        </c:txPr>
        <c:crossAx val="176078808"/>
        <c:crosses val="autoZero"/>
        <c:auto val="1"/>
        <c:lblAlgn val="ctr"/>
        <c:lblOffset val="100"/>
        <c:noMultiLvlLbl val="0"/>
      </c:catAx>
      <c:valAx>
        <c:axId val="176078808"/>
        <c:scaling>
          <c:orientation val="minMax"/>
        </c:scaling>
        <c:delete val="0"/>
        <c:axPos val="b"/>
        <c:majorGridlines/>
        <c:numFmt formatCode="_(* #,##0_);_(* \(#,##0\);_(* &quot;-&quot;_);_(@_)" sourceLinked="1"/>
        <c:majorTickMark val="none"/>
        <c:minorTickMark val="none"/>
        <c:tickLblPos val="nextTo"/>
        <c:crossAx val="176083512"/>
        <c:crosses val="autoZero"/>
        <c:crossBetween val="between"/>
      </c:valAx>
      <c:spPr>
        <a:noFill/>
        <a:ln w="25400">
          <a:noFill/>
        </a:ln>
      </c:spPr>
    </c:plotArea>
    <c:legend>
      <c:legendPos val="r"/>
      <c:layout/>
      <c:overlay val="0"/>
    </c:legend>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val>
            <c:numRef>
              <c:f>'PROYECCIONES INGRESOS'!$A$93:$A$95</c:f>
              <c:numCache>
                <c:formatCode>General</c:formatCode>
                <c:ptCount val="3"/>
                <c:pt idx="0">
                  <c:v>2.5</c:v>
                </c:pt>
                <c:pt idx="1">
                  <c:v>2.6</c:v>
                </c:pt>
                <c:pt idx="2">
                  <c:v>2.7</c:v>
                </c:pt>
              </c:numCache>
            </c:numRef>
          </c:val>
          <c:extLst xmlns:c16r2="http://schemas.microsoft.com/office/drawing/2015/06/chart">
            <c:ext xmlns:c16="http://schemas.microsoft.com/office/drawing/2014/chart" uri="{C3380CC4-5D6E-409C-BE32-E72D297353CC}">
              <c16:uniqueId val="{00000004-0B64-4C63-9CB5-56A1D5AD3A9E}"/>
            </c:ext>
          </c:extLst>
        </c:ser>
        <c:ser>
          <c:idx val="1"/>
          <c:order val="1"/>
          <c:invertIfNegative val="0"/>
          <c:val>
            <c:numRef>
              <c:f>'PROYECCIONES INGRESOS'!$C$93:$C$95</c:f>
              <c:numCache>
                <c:formatCode>_(* #,##0_);_(* \(#,##0\);_(* "-"_);_(@_)</c:formatCode>
                <c:ptCount val="3"/>
                <c:pt idx="0">
                  <c:v>0</c:v>
                </c:pt>
                <c:pt idx="1">
                  <c:v>0</c:v>
                </c:pt>
                <c:pt idx="2">
                  <c:v>0</c:v>
                </c:pt>
              </c:numCache>
            </c:numRef>
          </c:val>
        </c:ser>
        <c:dLbls>
          <c:showLegendKey val="0"/>
          <c:showVal val="0"/>
          <c:showCatName val="0"/>
          <c:showSerName val="0"/>
          <c:showPercent val="0"/>
          <c:showBubbleSize val="0"/>
        </c:dLbls>
        <c:gapWidth val="55"/>
        <c:gapDepth val="55"/>
        <c:shape val="cylinder"/>
        <c:axId val="176086256"/>
        <c:axId val="176081944"/>
        <c:axId val="0"/>
      </c:bar3DChart>
      <c:catAx>
        <c:axId val="176086256"/>
        <c:scaling>
          <c:orientation val="minMax"/>
        </c:scaling>
        <c:delete val="1"/>
        <c:axPos val="l"/>
        <c:numFmt formatCode="General" sourceLinked="1"/>
        <c:majorTickMark val="none"/>
        <c:minorTickMark val="none"/>
        <c:tickLblPos val="nextTo"/>
        <c:crossAx val="176081944"/>
        <c:crosses val="autoZero"/>
        <c:auto val="1"/>
        <c:lblAlgn val="ctr"/>
        <c:lblOffset val="100"/>
        <c:noMultiLvlLbl val="0"/>
      </c:catAx>
      <c:valAx>
        <c:axId val="176081944"/>
        <c:scaling>
          <c:orientation val="minMax"/>
        </c:scaling>
        <c:delete val="0"/>
        <c:axPos val="b"/>
        <c:majorGridlines/>
        <c:numFmt formatCode="General" sourceLinked="1"/>
        <c:majorTickMark val="none"/>
        <c:minorTickMark val="none"/>
        <c:tickLblPos val="nextTo"/>
        <c:crossAx val="176086256"/>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'PROYECCIONES EGRESOS'!$C$82:$C$86</c:f>
              <c:numCache>
                <c:formatCode>#,##0</c:formatCode>
                <c:ptCount val="5"/>
                <c:pt idx="0">
                  <c:v>28467148.099999998</c:v>
                </c:pt>
                <c:pt idx="1">
                  <c:v>3830160.35</c:v>
                </c:pt>
                <c:pt idx="2">
                  <c:v>0</c:v>
                </c:pt>
                <c:pt idx="3">
                  <c:v>1369194.75</c:v>
                </c:pt>
                <c:pt idx="4">
                  <c:v>157500</c:v>
                </c:pt>
              </c:numCache>
            </c:numRef>
          </c:val>
          <c:extLst xmlns:c16r2="http://schemas.microsoft.com/office/drawing/2015/06/chart">
            <c:ext xmlns:c16="http://schemas.microsoft.com/office/drawing/2014/chart" uri="{C3380CC4-5D6E-409C-BE32-E72D297353CC}">
              <c16:uniqueId val="{00000002-BEA8-410B-8371-2DF84F48F4AE}"/>
            </c:ext>
          </c:extLst>
        </c:ser>
        <c:dLbls>
          <c:showLegendKey val="0"/>
          <c:showVal val="0"/>
          <c:showCatName val="0"/>
          <c:showSerName val="0"/>
          <c:showPercent val="0"/>
          <c:showBubbleSize val="0"/>
        </c:dLbls>
        <c:gapWidth val="18"/>
        <c:overlap val="90"/>
        <c:axId val="176085080"/>
        <c:axId val="218834952"/>
      </c:barChart>
      <c:catAx>
        <c:axId val="17608508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218834952"/>
        <c:crosses val="autoZero"/>
        <c:auto val="1"/>
        <c:lblAlgn val="ctr"/>
        <c:lblOffset val="100"/>
        <c:noMultiLvlLbl val="0"/>
      </c:catAx>
      <c:valAx>
        <c:axId val="218834952"/>
        <c:scaling>
          <c:orientation val="minMax"/>
        </c:scaling>
        <c:delete val="1"/>
        <c:axPos val="l"/>
        <c:majorGridlines/>
        <c:numFmt formatCode="#,##0" sourceLinked="1"/>
        <c:majorTickMark val="out"/>
        <c:minorTickMark val="none"/>
        <c:tickLblPos val="nextTo"/>
        <c:crossAx val="176085080"/>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21801</xdr:rowOff>
    </xdr:to>
    <xdr:pic>
      <xdr:nvPicPr>
        <xdr:cNvPr id="6"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70935" y="1276350"/>
          <a:ext cx="0" cy="345651"/>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73</xdr:row>
      <xdr:rowOff>0</xdr:rowOff>
    </xdr:from>
    <xdr:to>
      <xdr:col>8</xdr:col>
      <xdr:colOff>857250</xdr:colOff>
      <xdr:row>78</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79</xdr:row>
      <xdr:rowOff>0</xdr:rowOff>
    </xdr:from>
    <xdr:to>
      <xdr:col>8</xdr:col>
      <xdr:colOff>857250</xdr:colOff>
      <xdr:row>88</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55418</xdr:colOff>
      <xdr:row>90</xdr:row>
      <xdr:rowOff>27708</xdr:rowOff>
    </xdr:from>
    <xdr:to>
      <xdr:col>8</xdr:col>
      <xdr:colOff>874568</xdr:colOff>
      <xdr:row>95</xdr:row>
      <xdr:rowOff>173180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80</xdr:row>
      <xdr:rowOff>0</xdr:rowOff>
    </xdr:from>
    <xdr:to>
      <xdr:col>8</xdr:col>
      <xdr:colOff>1704975</xdr:colOff>
      <xdr:row>87</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763"/>
  <sheetViews>
    <sheetView tabSelected="1" topLeftCell="B1" zoomScale="110" zoomScaleNormal="110" workbookViewId="0">
      <selection activeCell="B7" sqref="B7"/>
    </sheetView>
  </sheetViews>
  <sheetFormatPr baseColWidth="10" defaultColWidth="0" defaultRowHeight="36.75" customHeight="1"/>
  <cols>
    <col min="1" max="1" width="7.5703125" style="43" customWidth="1"/>
    <col min="2" max="2" width="82.42578125" style="44" customWidth="1"/>
    <col min="3" max="3" width="21.7109375" style="64" customWidth="1"/>
    <col min="4" max="16384" width="0" style="42" hidden="1"/>
  </cols>
  <sheetData>
    <row r="1" spans="1:4" ht="53.25" customHeight="1">
      <c r="A1" s="412" t="s">
        <v>911</v>
      </c>
      <c r="B1" s="413"/>
      <c r="C1" s="413"/>
    </row>
    <row r="2" spans="1:4" s="68" customFormat="1" ht="28.5" customHeight="1">
      <c r="A2" s="414" t="s">
        <v>1151</v>
      </c>
      <c r="B2" s="415"/>
      <c r="C2" s="416"/>
      <c r="D2" s="126"/>
    </row>
    <row r="3" spans="1:4" s="73" customFormat="1" ht="22.5" customHeight="1">
      <c r="A3" s="417" t="s">
        <v>104</v>
      </c>
      <c r="B3" s="419" t="s">
        <v>3</v>
      </c>
      <c r="C3" s="421" t="s">
        <v>105</v>
      </c>
      <c r="D3" s="127"/>
    </row>
    <row r="4" spans="1:4" s="73" customFormat="1" ht="15" customHeight="1">
      <c r="A4" s="418"/>
      <c r="B4" s="420"/>
      <c r="C4" s="422"/>
      <c r="D4" s="127"/>
    </row>
    <row r="5" spans="1:4" s="73" customFormat="1" ht="3.75" customHeight="1">
      <c r="A5" s="214"/>
      <c r="B5" s="215"/>
      <c r="C5" s="216"/>
      <c r="D5" s="127"/>
    </row>
    <row r="6" spans="1:4" s="74" customFormat="1" ht="25.5" customHeight="1">
      <c r="A6" s="217">
        <v>1</v>
      </c>
      <c r="B6" s="218" t="s">
        <v>7</v>
      </c>
      <c r="C6" s="269">
        <f>SUM(C7+C9+C13+C14+C15+C16+C17+C23+C24)</f>
        <v>2028956.73</v>
      </c>
      <c r="D6" s="128"/>
    </row>
    <row r="7" spans="1:4" s="187" customFormat="1" ht="25.5" customHeight="1">
      <c r="A7" s="317">
        <v>1.1000000000000001</v>
      </c>
      <c r="B7" s="318" t="s">
        <v>106</v>
      </c>
      <c r="C7" s="319">
        <f>SUM(C8)</f>
        <v>20000</v>
      </c>
      <c r="D7" s="186"/>
    </row>
    <row r="8" spans="1:4" s="205" customFormat="1" ht="25.5" customHeight="1">
      <c r="A8" s="262" t="s">
        <v>930</v>
      </c>
      <c r="B8" s="263" t="s">
        <v>931</v>
      </c>
      <c r="C8" s="272">
        <v>20000</v>
      </c>
      <c r="D8" s="204"/>
    </row>
    <row r="9" spans="1:4" s="189" customFormat="1" ht="25.5" customHeight="1">
      <c r="A9" s="317">
        <v>1.2</v>
      </c>
      <c r="B9" s="318" t="s">
        <v>107</v>
      </c>
      <c r="C9" s="319">
        <f>SUM(C10:C12)</f>
        <v>1956292.73</v>
      </c>
      <c r="D9" s="188"/>
    </row>
    <row r="10" spans="1:4" s="205" customFormat="1" ht="25.5" customHeight="1">
      <c r="A10" s="262" t="s">
        <v>932</v>
      </c>
      <c r="B10" s="263" t="s">
        <v>933</v>
      </c>
      <c r="C10" s="272">
        <v>1183373.73</v>
      </c>
      <c r="D10" s="204"/>
    </row>
    <row r="11" spans="1:4" s="205" customFormat="1" ht="25.5" customHeight="1">
      <c r="A11" s="262" t="s">
        <v>934</v>
      </c>
      <c r="B11" s="263" t="s">
        <v>935</v>
      </c>
      <c r="C11" s="272">
        <v>772919</v>
      </c>
      <c r="D11" s="204"/>
    </row>
    <row r="12" spans="1:4" s="205" customFormat="1" ht="25.5" customHeight="1">
      <c r="A12" s="262" t="s">
        <v>936</v>
      </c>
      <c r="B12" s="263" t="s">
        <v>937</v>
      </c>
      <c r="C12" s="272">
        <v>0</v>
      </c>
      <c r="D12" s="204"/>
    </row>
    <row r="13" spans="1:4" s="191" customFormat="1" ht="30" customHeight="1">
      <c r="A13" s="317">
        <v>1.3</v>
      </c>
      <c r="B13" s="318" t="s">
        <v>108</v>
      </c>
      <c r="C13" s="320">
        <v>0</v>
      </c>
      <c r="D13" s="190"/>
    </row>
    <row r="14" spans="1:4" s="191" customFormat="1" ht="25.5" customHeight="1">
      <c r="A14" s="317">
        <v>1.4</v>
      </c>
      <c r="B14" s="318" t="s">
        <v>109</v>
      </c>
      <c r="C14" s="320">
        <v>0</v>
      </c>
      <c r="D14" s="190"/>
    </row>
    <row r="15" spans="1:4" s="191" customFormat="1" ht="25.5" customHeight="1">
      <c r="A15" s="317">
        <v>1.5</v>
      </c>
      <c r="B15" s="318" t="s">
        <v>110</v>
      </c>
      <c r="C15" s="320">
        <v>0</v>
      </c>
      <c r="D15" s="190"/>
    </row>
    <row r="16" spans="1:4" s="191" customFormat="1" ht="25.5" customHeight="1">
      <c r="A16" s="317">
        <v>1.6</v>
      </c>
      <c r="B16" s="318" t="s">
        <v>111</v>
      </c>
      <c r="C16" s="320">
        <v>0</v>
      </c>
      <c r="D16" s="190"/>
    </row>
    <row r="17" spans="1:4" s="189" customFormat="1" ht="25.5" customHeight="1">
      <c r="A17" s="317">
        <v>1.7</v>
      </c>
      <c r="B17" s="321" t="s">
        <v>112</v>
      </c>
      <c r="C17" s="319">
        <f>SUM(C18:C22)</f>
        <v>52664</v>
      </c>
      <c r="D17" s="188"/>
    </row>
    <row r="18" spans="1:4" s="205" customFormat="1" ht="25.5" customHeight="1">
      <c r="A18" s="262" t="s">
        <v>938</v>
      </c>
      <c r="B18" s="263" t="s">
        <v>939</v>
      </c>
      <c r="C18" s="272">
        <v>48293</v>
      </c>
      <c r="D18" s="204"/>
    </row>
    <row r="19" spans="1:4" s="205" customFormat="1" ht="25.5" customHeight="1">
      <c r="A19" s="262" t="s">
        <v>940</v>
      </c>
      <c r="B19" s="264" t="s">
        <v>941</v>
      </c>
      <c r="C19" s="272">
        <v>4371</v>
      </c>
      <c r="D19" s="204"/>
    </row>
    <row r="20" spans="1:4" s="205" customFormat="1" ht="25.5" customHeight="1">
      <c r="A20" s="262" t="s">
        <v>942</v>
      </c>
      <c r="B20" s="263" t="s">
        <v>943</v>
      </c>
      <c r="C20" s="272">
        <v>0</v>
      </c>
      <c r="D20" s="204"/>
    </row>
    <row r="21" spans="1:4" s="205" customFormat="1" ht="25.5" customHeight="1">
      <c r="A21" s="262" t="s">
        <v>944</v>
      </c>
      <c r="B21" s="263" t="s">
        <v>945</v>
      </c>
      <c r="C21" s="272">
        <v>0</v>
      </c>
      <c r="D21" s="204"/>
    </row>
    <row r="22" spans="1:4" s="205" customFormat="1" ht="25.5" customHeight="1">
      <c r="A22" s="262" t="s">
        <v>946</v>
      </c>
      <c r="B22" s="263" t="s">
        <v>947</v>
      </c>
      <c r="C22" s="272">
        <v>0</v>
      </c>
      <c r="D22" s="204"/>
    </row>
    <row r="23" spans="1:4" s="187" customFormat="1" ht="25.5" customHeight="1">
      <c r="A23" s="317">
        <v>1.8</v>
      </c>
      <c r="B23" s="318" t="s">
        <v>113</v>
      </c>
      <c r="C23" s="320">
        <v>0</v>
      </c>
      <c r="D23" s="186"/>
    </row>
    <row r="24" spans="1:4" s="187" customFormat="1" ht="25.5" customHeight="1">
      <c r="A24" s="317">
        <v>1.9</v>
      </c>
      <c r="B24" s="322" t="s">
        <v>916</v>
      </c>
      <c r="C24" s="323">
        <v>0</v>
      </c>
      <c r="D24" s="186"/>
    </row>
    <row r="25" spans="1:4" s="77" customFormat="1" ht="25.5" customHeight="1">
      <c r="A25" s="217">
        <v>2</v>
      </c>
      <c r="B25" s="219" t="s">
        <v>15</v>
      </c>
      <c r="C25" s="270">
        <f>SUM(C26:C30)</f>
        <v>0</v>
      </c>
      <c r="D25" s="132"/>
    </row>
    <row r="26" spans="1:4" s="67" customFormat="1" ht="25.5" customHeight="1">
      <c r="A26" s="317">
        <v>2.1</v>
      </c>
      <c r="B26" s="318" t="s">
        <v>114</v>
      </c>
      <c r="C26" s="324">
        <v>0</v>
      </c>
      <c r="D26" s="130"/>
    </row>
    <row r="27" spans="1:4" s="67" customFormat="1" ht="25.5" customHeight="1">
      <c r="A27" s="317">
        <v>2.2000000000000002</v>
      </c>
      <c r="B27" s="318" t="s">
        <v>948</v>
      </c>
      <c r="C27" s="324">
        <v>0</v>
      </c>
      <c r="D27" s="130"/>
    </row>
    <row r="28" spans="1:4" s="67" customFormat="1" ht="25.5" customHeight="1">
      <c r="A28" s="317">
        <v>2.2999999999999998</v>
      </c>
      <c r="B28" s="318" t="s">
        <v>115</v>
      </c>
      <c r="C28" s="324">
        <v>0</v>
      </c>
      <c r="D28" s="130"/>
    </row>
    <row r="29" spans="1:4" s="67" customFormat="1" ht="33" customHeight="1">
      <c r="A29" s="317">
        <v>2.4</v>
      </c>
      <c r="B29" s="318" t="s">
        <v>116</v>
      </c>
      <c r="C29" s="324">
        <v>0</v>
      </c>
      <c r="D29" s="130"/>
    </row>
    <row r="30" spans="1:4" s="67" customFormat="1" ht="25.5" customHeight="1">
      <c r="A30" s="317">
        <v>2.5</v>
      </c>
      <c r="B30" s="318" t="s">
        <v>917</v>
      </c>
      <c r="C30" s="324">
        <v>0</v>
      </c>
      <c r="D30" s="130"/>
    </row>
    <row r="31" spans="1:4" s="77" customFormat="1" ht="25.5" customHeight="1">
      <c r="A31" s="217">
        <v>3</v>
      </c>
      <c r="B31" s="220" t="s">
        <v>16</v>
      </c>
      <c r="C31" s="270">
        <f>SUM(C32:C33)</f>
        <v>0</v>
      </c>
      <c r="D31" s="132"/>
    </row>
    <row r="32" spans="1:4" s="193" customFormat="1" ht="25.5" customHeight="1">
      <c r="A32" s="317">
        <v>3.1</v>
      </c>
      <c r="B32" s="318" t="s">
        <v>117</v>
      </c>
      <c r="C32" s="320">
        <v>0</v>
      </c>
      <c r="D32" s="192"/>
    </row>
    <row r="33" spans="1:4" s="193" customFormat="1" ht="45.6" customHeight="1">
      <c r="A33" s="317">
        <v>3.9</v>
      </c>
      <c r="B33" s="318" t="s">
        <v>1012</v>
      </c>
      <c r="C33" s="320">
        <v>0</v>
      </c>
      <c r="D33" s="192"/>
    </row>
    <row r="34" spans="1:4" s="138" customFormat="1" ht="25.5" customHeight="1">
      <c r="A34" s="217">
        <v>4</v>
      </c>
      <c r="B34" s="221" t="s">
        <v>118</v>
      </c>
      <c r="C34" s="270">
        <f>SUM(C35+C39+C54+C55+C60)</f>
        <v>2644576.52</v>
      </c>
      <c r="D34" s="137"/>
    </row>
    <row r="35" spans="1:4" s="195" customFormat="1" ht="33.6" customHeight="1">
      <c r="A35" s="317">
        <v>4.0999999999999996</v>
      </c>
      <c r="B35" s="78" t="s">
        <v>119</v>
      </c>
      <c r="C35" s="319">
        <f>SUM(C36:C37)</f>
        <v>156609.16</v>
      </c>
      <c r="D35" s="194"/>
    </row>
    <row r="36" spans="1:4" s="207" customFormat="1" ht="25.5" customHeight="1">
      <c r="A36" s="262" t="s">
        <v>949</v>
      </c>
      <c r="B36" s="263" t="s">
        <v>950</v>
      </c>
      <c r="C36" s="272">
        <v>114036.52</v>
      </c>
      <c r="D36" s="206"/>
    </row>
    <row r="37" spans="1:4" s="207" customFormat="1" ht="35.25" customHeight="1">
      <c r="A37" s="262" t="s">
        <v>951</v>
      </c>
      <c r="B37" s="263" t="s">
        <v>952</v>
      </c>
      <c r="C37" s="272">
        <v>42572.639999999999</v>
      </c>
      <c r="D37" s="206"/>
    </row>
    <row r="38" spans="1:4" s="197" customFormat="1" ht="25.5" customHeight="1">
      <c r="A38" s="317">
        <v>4.2</v>
      </c>
      <c r="B38" s="318" t="s">
        <v>918</v>
      </c>
      <c r="C38" s="271"/>
      <c r="D38" s="196"/>
    </row>
    <row r="39" spans="1:4" s="201" customFormat="1" ht="25.5" customHeight="1">
      <c r="A39" s="325">
        <v>4.3</v>
      </c>
      <c r="B39" s="326" t="s">
        <v>121</v>
      </c>
      <c r="C39" s="327">
        <f>SUM(C40:C53)</f>
        <v>2320717.36</v>
      </c>
      <c r="D39" s="200"/>
    </row>
    <row r="40" spans="1:4" s="199" customFormat="1" ht="16.149999999999999" customHeight="1">
      <c r="A40" s="265" t="s">
        <v>953</v>
      </c>
      <c r="B40" s="266" t="s">
        <v>954</v>
      </c>
      <c r="C40" s="277">
        <v>173437.26</v>
      </c>
      <c r="D40" s="198"/>
    </row>
    <row r="41" spans="1:4" s="79" customFormat="1" ht="19.149999999999999" customHeight="1">
      <c r="A41" s="262" t="s">
        <v>955</v>
      </c>
      <c r="B41" s="263" t="s">
        <v>956</v>
      </c>
      <c r="C41" s="272">
        <v>7003</v>
      </c>
      <c r="D41" s="133"/>
    </row>
    <row r="42" spans="1:4" s="75" customFormat="1" ht="16.899999999999999" customHeight="1">
      <c r="A42" s="262" t="s">
        <v>957</v>
      </c>
      <c r="B42" s="263" t="s">
        <v>958</v>
      </c>
      <c r="C42" s="272">
        <v>10420</v>
      </c>
      <c r="D42" s="129"/>
    </row>
    <row r="43" spans="1:4" s="185" customFormat="1" ht="18.600000000000001" customHeight="1">
      <c r="A43" s="262" t="s">
        <v>959</v>
      </c>
      <c r="B43" s="263" t="s">
        <v>960</v>
      </c>
      <c r="C43" s="272">
        <v>5135</v>
      </c>
      <c r="D43" s="184"/>
    </row>
    <row r="44" spans="1:4" s="79" customFormat="1" ht="18" customHeight="1">
      <c r="A44" s="262" t="s">
        <v>961</v>
      </c>
      <c r="B44" s="263" t="s">
        <v>962</v>
      </c>
      <c r="C44" s="272">
        <v>0</v>
      </c>
      <c r="D44" s="133"/>
    </row>
    <row r="45" spans="1:4" s="79" customFormat="1" ht="21.6" customHeight="1">
      <c r="A45" s="262" t="s">
        <v>963</v>
      </c>
      <c r="B45" s="263" t="s">
        <v>964</v>
      </c>
      <c r="C45" s="272">
        <v>0</v>
      </c>
      <c r="D45" s="133"/>
    </row>
    <row r="46" spans="1:4" s="79" customFormat="1" ht="21.6" customHeight="1">
      <c r="A46" s="262" t="s">
        <v>965</v>
      </c>
      <c r="B46" s="263" t="s">
        <v>966</v>
      </c>
      <c r="C46" s="272">
        <v>0</v>
      </c>
      <c r="D46" s="133"/>
    </row>
    <row r="47" spans="1:4" s="79" customFormat="1" ht="20.45" customHeight="1">
      <c r="A47" s="262" t="s">
        <v>967</v>
      </c>
      <c r="B47" s="263" t="s">
        <v>968</v>
      </c>
      <c r="C47" s="272">
        <v>2914</v>
      </c>
      <c r="D47" s="133"/>
    </row>
    <row r="48" spans="1:4" s="79" customFormat="1" ht="21.6" customHeight="1">
      <c r="A48" s="262" t="s">
        <v>969</v>
      </c>
      <c r="B48" s="263" t="s">
        <v>970</v>
      </c>
      <c r="C48" s="272">
        <v>11270</v>
      </c>
      <c r="D48" s="133"/>
    </row>
    <row r="49" spans="1:4" s="79" customFormat="1" ht="28.5" customHeight="1">
      <c r="A49" s="262" t="s">
        <v>971</v>
      </c>
      <c r="B49" s="263" t="s">
        <v>1147</v>
      </c>
      <c r="C49" s="272">
        <v>1833219.08</v>
      </c>
      <c r="D49" s="133"/>
    </row>
    <row r="50" spans="1:4" s="79" customFormat="1" ht="17.45" customHeight="1">
      <c r="A50" s="262" t="s">
        <v>972</v>
      </c>
      <c r="B50" s="263" t="s">
        <v>973</v>
      </c>
      <c r="C50" s="272">
        <v>24952</v>
      </c>
      <c r="D50" s="133"/>
    </row>
    <row r="51" spans="1:4" s="79" customFormat="1" ht="19.149999999999999" customHeight="1">
      <c r="A51" s="262" t="s">
        <v>974</v>
      </c>
      <c r="B51" s="263" t="s">
        <v>975</v>
      </c>
      <c r="C51" s="272">
        <v>1574</v>
      </c>
      <c r="D51" s="133"/>
    </row>
    <row r="52" spans="1:4" s="79" customFormat="1" ht="16.149999999999999" customHeight="1">
      <c r="A52" s="262" t="s">
        <v>976</v>
      </c>
      <c r="B52" s="263" t="s">
        <v>977</v>
      </c>
      <c r="C52" s="272">
        <v>98340.02</v>
      </c>
      <c r="D52" s="133"/>
    </row>
    <row r="53" spans="1:4" s="75" customFormat="1" ht="21.6" customHeight="1">
      <c r="A53" s="262" t="s">
        <v>978</v>
      </c>
      <c r="B53" s="263" t="s">
        <v>979</v>
      </c>
      <c r="C53" s="272">
        <v>152453</v>
      </c>
      <c r="D53" s="129"/>
    </row>
    <row r="54" spans="1:4" s="187" customFormat="1" ht="26.45" customHeight="1">
      <c r="A54" s="317">
        <v>4.4000000000000004</v>
      </c>
      <c r="B54" s="78" t="s">
        <v>122</v>
      </c>
      <c r="C54" s="320">
        <v>166792</v>
      </c>
      <c r="D54" s="186"/>
    </row>
    <row r="55" spans="1:4" s="79" customFormat="1" ht="24" customHeight="1">
      <c r="A55" s="317">
        <v>4.5</v>
      </c>
      <c r="B55" s="318" t="s">
        <v>1013</v>
      </c>
      <c r="C55" s="319">
        <f>SUM(C56:C59)</f>
        <v>458</v>
      </c>
      <c r="D55" s="133"/>
    </row>
    <row r="56" spans="1:4" s="79" customFormat="1" ht="21" customHeight="1">
      <c r="A56" s="262" t="s">
        <v>980</v>
      </c>
      <c r="B56" s="263" t="s">
        <v>939</v>
      </c>
      <c r="C56" s="272">
        <v>458</v>
      </c>
      <c r="D56" s="133"/>
    </row>
    <row r="57" spans="1:4" s="79" customFormat="1" ht="20.45" customHeight="1">
      <c r="A57" s="262" t="s">
        <v>981</v>
      </c>
      <c r="B57" s="263" t="s">
        <v>941</v>
      </c>
      <c r="C57" s="272">
        <v>0</v>
      </c>
      <c r="D57" s="133"/>
    </row>
    <row r="58" spans="1:4" s="79" customFormat="1" ht="19.899999999999999" customHeight="1">
      <c r="A58" s="262" t="s">
        <v>982</v>
      </c>
      <c r="B58" s="263" t="s">
        <v>943</v>
      </c>
      <c r="C58" s="272">
        <v>0</v>
      </c>
      <c r="D58" s="133"/>
    </row>
    <row r="59" spans="1:4" s="79" customFormat="1" ht="19.149999999999999" customHeight="1">
      <c r="A59" s="262" t="s">
        <v>983</v>
      </c>
      <c r="B59" s="263" t="s">
        <v>945</v>
      </c>
      <c r="C59" s="272">
        <v>0</v>
      </c>
      <c r="D59" s="133"/>
    </row>
    <row r="60" spans="1:4" s="79" customFormat="1" ht="30.6" customHeight="1">
      <c r="A60" s="317">
        <v>4.9000000000000004</v>
      </c>
      <c r="B60" s="318" t="s">
        <v>919</v>
      </c>
      <c r="C60" s="320">
        <v>0</v>
      </c>
      <c r="D60" s="133"/>
    </row>
    <row r="61" spans="1:4" s="79" customFormat="1" ht="26.45" customHeight="1">
      <c r="A61" s="217">
        <v>5</v>
      </c>
      <c r="B61" s="219" t="s">
        <v>19</v>
      </c>
      <c r="C61" s="270">
        <f>SUM(C62+C67)</f>
        <v>149561.60999999999</v>
      </c>
      <c r="D61" s="133"/>
    </row>
    <row r="62" spans="1:4" s="195" customFormat="1" ht="25.9" customHeight="1">
      <c r="A62" s="317">
        <v>5.0999999999999996</v>
      </c>
      <c r="B62" s="78" t="s">
        <v>19</v>
      </c>
      <c r="C62" s="319">
        <f>SUM(C63:C65)</f>
        <v>149561.60999999999</v>
      </c>
      <c r="D62" s="194"/>
    </row>
    <row r="63" spans="1:4" s="79" customFormat="1" ht="24.6" customHeight="1">
      <c r="A63" s="262" t="s">
        <v>984</v>
      </c>
      <c r="B63" s="263" t="s">
        <v>985</v>
      </c>
      <c r="C63" s="272">
        <v>1152</v>
      </c>
      <c r="D63" s="133"/>
    </row>
    <row r="64" spans="1:4" s="79" customFormat="1" ht="18.600000000000001" customHeight="1">
      <c r="A64" s="262" t="s">
        <v>986</v>
      </c>
      <c r="B64" s="263" t="s">
        <v>987</v>
      </c>
      <c r="C64" s="272">
        <v>7455</v>
      </c>
      <c r="D64" s="133"/>
    </row>
    <row r="65" spans="1:4" s="79" customFormat="1" ht="21" customHeight="1">
      <c r="A65" s="262" t="s">
        <v>988</v>
      </c>
      <c r="B65" s="263" t="s">
        <v>989</v>
      </c>
      <c r="C65" s="272">
        <v>140954.60999999999</v>
      </c>
      <c r="D65" s="133"/>
    </row>
    <row r="66" spans="1:4" s="195" customFormat="1" ht="23.45" customHeight="1">
      <c r="A66" s="317">
        <v>5.2</v>
      </c>
      <c r="B66" s="78" t="s">
        <v>920</v>
      </c>
      <c r="C66" s="271"/>
      <c r="D66" s="194"/>
    </row>
    <row r="67" spans="1:4" s="195" customFormat="1" ht="37.9" customHeight="1">
      <c r="A67" s="317">
        <v>5.9</v>
      </c>
      <c r="B67" s="78" t="s">
        <v>1021</v>
      </c>
      <c r="C67" s="320">
        <v>0</v>
      </c>
      <c r="D67" s="194"/>
    </row>
    <row r="68" spans="1:4" s="79" customFormat="1" ht="29.45" customHeight="1">
      <c r="A68" s="217">
        <v>6</v>
      </c>
      <c r="B68" s="219" t="s">
        <v>20</v>
      </c>
      <c r="C68" s="270">
        <f>SUM(C69+C77+C78+C79)</f>
        <v>1680930</v>
      </c>
      <c r="D68" s="133"/>
    </row>
    <row r="69" spans="1:4" s="195" customFormat="1" ht="18.600000000000001" customHeight="1">
      <c r="A69" s="317">
        <v>6.1</v>
      </c>
      <c r="B69" s="78" t="s">
        <v>921</v>
      </c>
      <c r="C69" s="319">
        <f>SUM(C70:C76)</f>
        <v>868036</v>
      </c>
      <c r="D69" s="194"/>
    </row>
    <row r="70" spans="1:4" s="79" customFormat="1" ht="20.25" customHeight="1">
      <c r="A70" s="262" t="s">
        <v>990</v>
      </c>
      <c r="B70" s="263" t="s">
        <v>991</v>
      </c>
      <c r="C70" s="272">
        <v>0</v>
      </c>
      <c r="D70" s="133"/>
    </row>
    <row r="71" spans="1:4" s="79" customFormat="1" ht="19.899999999999999" customHeight="1">
      <c r="A71" s="262" t="s">
        <v>992</v>
      </c>
      <c r="B71" s="263" t="s">
        <v>941</v>
      </c>
      <c r="C71" s="272">
        <v>23600</v>
      </c>
      <c r="D71" s="133"/>
    </row>
    <row r="72" spans="1:4" s="79" customFormat="1" ht="22.15" customHeight="1">
      <c r="A72" s="262" t="s">
        <v>993</v>
      </c>
      <c r="B72" s="263" t="s">
        <v>123</v>
      </c>
      <c r="C72" s="272">
        <v>0</v>
      </c>
      <c r="D72" s="133"/>
    </row>
    <row r="73" spans="1:4" s="79" customFormat="1" ht="19.899999999999999" customHeight="1">
      <c r="A73" s="262" t="s">
        <v>994</v>
      </c>
      <c r="B73" s="263" t="s">
        <v>995</v>
      </c>
      <c r="C73" s="272">
        <v>0</v>
      </c>
      <c r="D73" s="133"/>
    </row>
    <row r="74" spans="1:4" s="79" customFormat="1" ht="22.15" customHeight="1">
      <c r="A74" s="262" t="s">
        <v>996</v>
      </c>
      <c r="B74" s="263" t="s">
        <v>997</v>
      </c>
      <c r="C74" s="272">
        <v>0</v>
      </c>
      <c r="D74" s="133"/>
    </row>
    <row r="75" spans="1:4" s="79" customFormat="1" ht="22.15" customHeight="1">
      <c r="A75" s="262" t="s">
        <v>998</v>
      </c>
      <c r="B75" s="263" t="s">
        <v>999</v>
      </c>
      <c r="C75" s="272">
        <v>0</v>
      </c>
      <c r="D75" s="133"/>
    </row>
    <row r="76" spans="1:4" s="79" customFormat="1" ht="23.45" customHeight="1">
      <c r="A76" s="262" t="s">
        <v>1000</v>
      </c>
      <c r="B76" s="263" t="s">
        <v>1001</v>
      </c>
      <c r="C76" s="272">
        <v>844436</v>
      </c>
      <c r="D76" s="133"/>
    </row>
    <row r="77" spans="1:4" s="195" customFormat="1" ht="21" customHeight="1">
      <c r="A77" s="317">
        <v>6.2</v>
      </c>
      <c r="B77" s="78" t="s">
        <v>1002</v>
      </c>
      <c r="C77" s="320">
        <v>0</v>
      </c>
      <c r="D77" s="194"/>
    </row>
    <row r="78" spans="1:4" s="195" customFormat="1" ht="24.6" customHeight="1">
      <c r="A78" s="317">
        <v>6.3</v>
      </c>
      <c r="B78" s="328" t="s">
        <v>1003</v>
      </c>
      <c r="C78" s="323">
        <v>812894</v>
      </c>
      <c r="D78" s="194"/>
    </row>
    <row r="79" spans="1:4" s="195" customFormat="1" ht="24.6" customHeight="1">
      <c r="A79" s="317">
        <v>6.9</v>
      </c>
      <c r="B79" s="328" t="s">
        <v>1022</v>
      </c>
      <c r="C79" s="323">
        <v>0</v>
      </c>
      <c r="D79" s="194"/>
    </row>
    <row r="80" spans="1:4" s="80" customFormat="1" ht="25.5" customHeight="1">
      <c r="A80" s="217">
        <v>7</v>
      </c>
      <c r="B80" s="219" t="s">
        <v>922</v>
      </c>
      <c r="C80" s="270">
        <f>SUM(C81:C89)</f>
        <v>0</v>
      </c>
      <c r="D80" s="134"/>
    </row>
    <row r="81" spans="1:4" s="80" customFormat="1" ht="36.75" customHeight="1">
      <c r="A81" s="317">
        <v>7.1</v>
      </c>
      <c r="B81" s="329" t="s">
        <v>1099</v>
      </c>
      <c r="C81" s="323">
        <v>0</v>
      </c>
      <c r="D81" s="134"/>
    </row>
    <row r="82" spans="1:4" s="80" customFormat="1" ht="36.75" customHeight="1">
      <c r="A82" s="317">
        <v>7.2</v>
      </c>
      <c r="B82" s="329" t="s">
        <v>923</v>
      </c>
      <c r="C82" s="323">
        <v>0</v>
      </c>
      <c r="D82" s="134"/>
    </row>
    <row r="83" spans="1:4" s="80" customFormat="1" ht="36.75" customHeight="1">
      <c r="A83" s="317">
        <v>7.3</v>
      </c>
      <c r="B83" s="329" t="s">
        <v>924</v>
      </c>
      <c r="C83" s="323">
        <v>0</v>
      </c>
      <c r="D83" s="134"/>
    </row>
    <row r="84" spans="1:4" s="80" customFormat="1" ht="47.45" customHeight="1">
      <c r="A84" s="317">
        <v>7.4</v>
      </c>
      <c r="B84" s="329" t="s">
        <v>925</v>
      </c>
      <c r="C84" s="323">
        <v>0</v>
      </c>
      <c r="D84" s="134"/>
    </row>
    <row r="85" spans="1:4" s="80" customFormat="1" ht="50.45" customHeight="1">
      <c r="A85" s="317">
        <v>7.5</v>
      </c>
      <c r="B85" s="329" t="s">
        <v>926</v>
      </c>
      <c r="C85" s="323">
        <v>0</v>
      </c>
      <c r="D85" s="134"/>
    </row>
    <row r="86" spans="1:4" s="80" customFormat="1" ht="49.9" customHeight="1">
      <c r="A86" s="317">
        <v>7.6</v>
      </c>
      <c r="B86" s="329" t="s">
        <v>927</v>
      </c>
      <c r="C86" s="323">
        <v>0</v>
      </c>
      <c r="D86" s="134"/>
    </row>
    <row r="87" spans="1:4" s="80" customFormat="1" ht="43.9" customHeight="1">
      <c r="A87" s="317">
        <v>7.7</v>
      </c>
      <c r="B87" s="329" t="s">
        <v>928</v>
      </c>
      <c r="C87" s="323">
        <v>0</v>
      </c>
      <c r="D87" s="134"/>
    </row>
    <row r="88" spans="1:4" s="80" customFormat="1" ht="39.6" customHeight="1">
      <c r="A88" s="317">
        <v>7.8</v>
      </c>
      <c r="B88" s="329" t="s">
        <v>929</v>
      </c>
      <c r="C88" s="323">
        <v>0</v>
      </c>
      <c r="D88" s="134"/>
    </row>
    <row r="89" spans="1:4" s="80" customFormat="1" ht="33.6" customHeight="1">
      <c r="A89" s="317">
        <v>7.9</v>
      </c>
      <c r="B89" s="329" t="s">
        <v>29</v>
      </c>
      <c r="C89" s="323">
        <v>0</v>
      </c>
      <c r="D89" s="134"/>
    </row>
    <row r="90" spans="1:4" s="79" customFormat="1" ht="37.9" customHeight="1">
      <c r="A90" s="217">
        <v>8</v>
      </c>
      <c r="B90" s="222" t="s">
        <v>1146</v>
      </c>
      <c r="C90" s="270">
        <f>SUM(C91+C94+C99+C100+C101)</f>
        <v>27319978</v>
      </c>
      <c r="D90" s="133"/>
    </row>
    <row r="91" spans="1:4" s="195" customFormat="1" ht="25.5" customHeight="1">
      <c r="A91" s="317">
        <v>8.1</v>
      </c>
      <c r="B91" s="78" t="s">
        <v>124</v>
      </c>
      <c r="C91" s="319">
        <f>SUM(C92:C93)</f>
        <v>22284500</v>
      </c>
      <c r="D91" s="194"/>
    </row>
    <row r="92" spans="1:4" s="76" customFormat="1" ht="25.5" customHeight="1">
      <c r="A92" s="262" t="s">
        <v>848</v>
      </c>
      <c r="B92" s="409" t="s">
        <v>125</v>
      </c>
      <c r="C92" s="273">
        <v>22244500</v>
      </c>
      <c r="D92" s="131"/>
    </row>
    <row r="93" spans="1:4" s="76" customFormat="1" ht="25.5" customHeight="1">
      <c r="A93" s="262" t="s">
        <v>1004</v>
      </c>
      <c r="B93" s="409" t="s">
        <v>126</v>
      </c>
      <c r="C93" s="273">
        <v>40000</v>
      </c>
      <c r="D93" s="131"/>
    </row>
    <row r="94" spans="1:4" s="195" customFormat="1" ht="25.5" customHeight="1">
      <c r="A94" s="317">
        <v>8.1999999999999993</v>
      </c>
      <c r="B94" s="78" t="s">
        <v>127</v>
      </c>
      <c r="C94" s="319">
        <f>SUM(C95:C98)</f>
        <v>5028117</v>
      </c>
      <c r="D94" s="194"/>
    </row>
    <row r="95" spans="1:4" s="76" customFormat="1" ht="25.5" customHeight="1">
      <c r="A95" s="262" t="s">
        <v>849</v>
      </c>
      <c r="B95" s="409" t="s">
        <v>128</v>
      </c>
      <c r="C95" s="273">
        <v>2504844</v>
      </c>
      <c r="D95" s="131"/>
    </row>
    <row r="96" spans="1:4" s="76" customFormat="1" ht="25.5" customHeight="1">
      <c r="A96" s="262" t="s">
        <v>1005</v>
      </c>
      <c r="B96" s="409" t="s">
        <v>129</v>
      </c>
      <c r="C96" s="273">
        <v>50</v>
      </c>
      <c r="D96" s="131"/>
    </row>
    <row r="97" spans="1:4" s="76" customFormat="1" ht="25.5" customHeight="1">
      <c r="A97" s="262" t="s">
        <v>1006</v>
      </c>
      <c r="B97" s="409" t="s">
        <v>130</v>
      </c>
      <c r="C97" s="273">
        <v>2523207</v>
      </c>
      <c r="D97" s="131"/>
    </row>
    <row r="98" spans="1:4" s="76" customFormat="1" ht="25.5" customHeight="1">
      <c r="A98" s="262" t="s">
        <v>1007</v>
      </c>
      <c r="B98" s="409" t="s">
        <v>131</v>
      </c>
      <c r="C98" s="273">
        <v>16</v>
      </c>
      <c r="D98" s="131"/>
    </row>
    <row r="99" spans="1:4" s="195" customFormat="1" ht="25.5" customHeight="1">
      <c r="A99" s="317">
        <v>8.3000000000000007</v>
      </c>
      <c r="B99" s="78" t="s">
        <v>132</v>
      </c>
      <c r="C99" s="320">
        <v>7361</v>
      </c>
      <c r="D99" s="194"/>
    </row>
    <row r="100" spans="1:4" s="195" customFormat="1" ht="25.5" customHeight="1">
      <c r="A100" s="317">
        <v>8.4</v>
      </c>
      <c r="B100" s="78" t="s">
        <v>1008</v>
      </c>
      <c r="C100" s="320">
        <v>0</v>
      </c>
      <c r="D100" s="194"/>
    </row>
    <row r="101" spans="1:4" s="195" customFormat="1" ht="25.5" customHeight="1">
      <c r="A101" s="317">
        <v>8.5</v>
      </c>
      <c r="B101" s="78" t="s">
        <v>1009</v>
      </c>
      <c r="C101" s="320">
        <v>0</v>
      </c>
      <c r="D101" s="194"/>
    </row>
    <row r="102" spans="1:4" s="81" customFormat="1" ht="33.6" customHeight="1">
      <c r="A102" s="217">
        <v>9</v>
      </c>
      <c r="B102" s="222" t="s">
        <v>1148</v>
      </c>
      <c r="C102" s="270">
        <f>SUM(C103+C105+C107+C109)</f>
        <v>0</v>
      </c>
      <c r="D102" s="135"/>
    </row>
    <row r="103" spans="1:4" s="203" customFormat="1" ht="23.45" customHeight="1">
      <c r="A103" s="317">
        <v>9.1</v>
      </c>
      <c r="B103" s="78" t="s">
        <v>1149</v>
      </c>
      <c r="C103" s="320">
        <v>0</v>
      </c>
      <c r="D103" s="202"/>
    </row>
    <row r="104" spans="1:4" s="195" customFormat="1" ht="20.45" customHeight="1">
      <c r="A104" s="317">
        <v>9.1999999999999993</v>
      </c>
      <c r="B104" s="322" t="s">
        <v>1014</v>
      </c>
      <c r="C104" s="274"/>
      <c r="D104" s="194"/>
    </row>
    <row r="105" spans="1:4" s="203" customFormat="1" ht="22.9" customHeight="1">
      <c r="A105" s="317">
        <v>9.3000000000000007</v>
      </c>
      <c r="B105" s="78" t="s">
        <v>134</v>
      </c>
      <c r="C105" s="320">
        <v>0</v>
      </c>
      <c r="D105" s="202"/>
    </row>
    <row r="106" spans="1:4" s="203" customFormat="1" ht="21.6" customHeight="1">
      <c r="A106" s="317">
        <v>9.4</v>
      </c>
      <c r="B106" s="328" t="s">
        <v>1015</v>
      </c>
      <c r="C106" s="275"/>
      <c r="D106" s="202"/>
    </row>
    <row r="107" spans="1:4" s="203" customFormat="1" ht="23.45" customHeight="1">
      <c r="A107" s="317">
        <v>9.5</v>
      </c>
      <c r="B107" s="328" t="s">
        <v>136</v>
      </c>
      <c r="C107" s="330">
        <v>0</v>
      </c>
      <c r="D107" s="202"/>
    </row>
    <row r="108" spans="1:4" s="203" customFormat="1" ht="26.45" customHeight="1">
      <c r="A108" s="317">
        <v>9.6</v>
      </c>
      <c r="B108" s="78" t="s">
        <v>1150</v>
      </c>
      <c r="C108" s="271"/>
      <c r="D108" s="202"/>
    </row>
    <row r="109" spans="1:4" s="203" customFormat="1" ht="27" customHeight="1">
      <c r="A109" s="317">
        <v>9.6999999999999993</v>
      </c>
      <c r="B109" s="328" t="s">
        <v>1010</v>
      </c>
      <c r="C109" s="330">
        <v>0</v>
      </c>
      <c r="D109" s="202"/>
    </row>
    <row r="110" spans="1:4" s="81" customFormat="1" ht="20.45" customHeight="1">
      <c r="A110" s="217">
        <v>0</v>
      </c>
      <c r="B110" s="219" t="s">
        <v>25</v>
      </c>
      <c r="C110" s="270">
        <f>SUM(C111+C113)</f>
        <v>0</v>
      </c>
      <c r="D110" s="135"/>
    </row>
    <row r="111" spans="1:4" s="203" customFormat="1" ht="22.15" customHeight="1">
      <c r="A111" s="317">
        <v>0.1</v>
      </c>
      <c r="B111" s="78" t="s">
        <v>137</v>
      </c>
      <c r="C111" s="320">
        <v>0</v>
      </c>
      <c r="D111" s="202"/>
    </row>
    <row r="112" spans="1:4" s="203" customFormat="1" ht="25.15" customHeight="1">
      <c r="A112" s="317">
        <v>0.2</v>
      </c>
      <c r="B112" s="78" t="s">
        <v>138</v>
      </c>
      <c r="C112" s="271"/>
      <c r="D112" s="202"/>
    </row>
    <row r="113" spans="1:4" s="195" customFormat="1" ht="25.9" customHeight="1">
      <c r="A113" s="317">
        <v>0.3</v>
      </c>
      <c r="B113" s="322" t="s">
        <v>1011</v>
      </c>
      <c r="C113" s="323">
        <v>0</v>
      </c>
      <c r="D113" s="194"/>
    </row>
    <row r="114" spans="1:4" s="82" customFormat="1" ht="23.45" customHeight="1">
      <c r="A114" s="410" t="s">
        <v>139</v>
      </c>
      <c r="B114" s="411"/>
      <c r="C114" s="276">
        <f>SUM(C6+C25+C31+C34+C61+C68+C80+C90+C102+C110)</f>
        <v>33824002.859999999</v>
      </c>
      <c r="D114" s="136"/>
    </row>
    <row r="115" spans="1:4" s="72" customFormat="1" ht="12.75" customHeight="1">
      <c r="A115" s="69"/>
      <c r="B115" s="70"/>
      <c r="C115" s="71"/>
    </row>
    <row r="116" spans="1:4" ht="12.75" customHeight="1"/>
    <row r="117" spans="1:4" ht="12.75" customHeight="1"/>
    <row r="118" spans="1:4" ht="12.75" customHeight="1"/>
    <row r="119" spans="1:4" ht="12.75" customHeight="1"/>
    <row r="120" spans="1:4" ht="12.75" customHeight="1"/>
    <row r="121" spans="1:4" ht="12.75" customHeight="1"/>
    <row r="122" spans="1:4" ht="12.75" customHeight="1"/>
    <row r="123" spans="1:4" ht="12.75" customHeight="1"/>
    <row r="124" spans="1:4" ht="12.75" customHeight="1"/>
    <row r="125" spans="1:4" ht="12.75" customHeight="1"/>
    <row r="126" spans="1:4" ht="12.75" customHeight="1"/>
    <row r="127" spans="1:4" ht="12.75" customHeight="1"/>
    <row r="128" spans="1:4"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sheetData>
  <sheetProtection algorithmName="SHA-512" hashValue="/f5FKBsLyZ/gSOihE3k6cZ5OGFxGijRAq6aVYz+w3GdM/SPYSf5r4zeJR3yZsGrKbHEBScGWcPwL+r5GPHmKyA==" saltValue="1+o67HwClbhLCMbwOjGOJw==" spinCount="100000" sheet="1" objects="1" scenarios="1"/>
  <mergeCells count="6">
    <mergeCell ref="A114:B114"/>
    <mergeCell ref="A1:C1"/>
    <mergeCell ref="A2:C2"/>
    <mergeCell ref="A3:A4"/>
    <mergeCell ref="B3:B4"/>
    <mergeCell ref="C3:C4"/>
  </mergeCells>
  <conditionalFormatting sqref="B82">
    <cfRule type="containsBlanks" dxfId="8" priority="10">
      <formula>LEN(TRIM(B82))=0</formula>
    </cfRule>
  </conditionalFormatting>
  <conditionalFormatting sqref="B81">
    <cfRule type="containsBlanks" dxfId="7" priority="9">
      <formula>LEN(TRIM(B81))=0</formula>
    </cfRule>
  </conditionalFormatting>
  <conditionalFormatting sqref="B83">
    <cfRule type="containsBlanks" dxfId="6" priority="7">
      <formula>LEN(TRIM(B83))=0</formula>
    </cfRule>
  </conditionalFormatting>
  <conditionalFormatting sqref="B84">
    <cfRule type="containsBlanks" dxfId="5" priority="6">
      <formula>LEN(TRIM(B84))=0</formula>
    </cfRule>
  </conditionalFormatting>
  <conditionalFormatting sqref="B85">
    <cfRule type="containsBlanks" dxfId="4" priority="5">
      <formula>LEN(TRIM(B85))=0</formula>
    </cfRule>
  </conditionalFormatting>
  <conditionalFormatting sqref="B86">
    <cfRule type="containsBlanks" dxfId="3" priority="4">
      <formula>LEN(TRIM(B86))=0</formula>
    </cfRule>
  </conditionalFormatting>
  <conditionalFormatting sqref="B87">
    <cfRule type="containsBlanks" dxfId="2" priority="3">
      <formula>LEN(TRIM(B87))=0</formula>
    </cfRule>
  </conditionalFormatting>
  <conditionalFormatting sqref="B88">
    <cfRule type="containsBlanks" dxfId="1" priority="2">
      <formula>LEN(TRIM(B88))=0</formula>
    </cfRule>
  </conditionalFormatting>
  <conditionalFormatting sqref="B89">
    <cfRule type="containsBlanks" dxfId="0" priority="1">
      <formula>LEN(TRIM(B89))=0</formula>
    </cfRule>
  </conditionalFormatting>
  <dataValidations count="2">
    <dataValidation type="whole" operator="greaterThanOrEqual" allowBlank="1" showInputMessage="1" showErrorMessage="1" sqref="C95:C98 C92:C93">
      <formula1>0</formula1>
    </dataValidation>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s>
  <pageMargins left="0.70866141732283472" right="0.70866141732283472" top="0.55118110236220474" bottom="0.55118110236220474" header="0.31496062992125984" footer="0.31496062992125984"/>
  <pageSetup scale="80" orientation="portrait" horizontalDpi="4294967295" verticalDpi="4294967295" r:id="rId1"/>
  <headerFooter>
    <oddFooter>&amp;L&amp;"-,Cursiva"&amp;10Ejercicio Fiscal 2019&amp;R&amp;"-,Cursiva"&amp;10Página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rgb="FFFFFF00"/>
  </sheetPr>
  <dimension ref="A1:XFC522"/>
  <sheetViews>
    <sheetView zoomScale="85" zoomScaleNormal="85" zoomScalePageLayoutView="90" workbookViewId="0">
      <pane xSplit="1" topLeftCell="B1" activePane="topRight" state="frozen"/>
      <selection pane="topRight" activeCell="E69" sqref="E69"/>
    </sheetView>
  </sheetViews>
  <sheetFormatPr baseColWidth="10" defaultColWidth="0" defaultRowHeight="0" customHeight="1" zeroHeight="1"/>
  <cols>
    <col min="1" max="1" width="8.42578125" style="56" customWidth="1"/>
    <col min="2" max="2" width="55.140625" style="57" customWidth="1"/>
    <col min="3" max="3" width="15" style="58" customWidth="1"/>
    <col min="4" max="4" width="18.42578125" style="58" customWidth="1"/>
    <col min="5" max="5" width="18.5703125" style="58" customWidth="1"/>
    <col min="6" max="6" width="17" style="58" customWidth="1"/>
    <col min="7" max="7" width="16.7109375" style="58" customWidth="1"/>
    <col min="8" max="8" width="16.140625" style="58" customWidth="1"/>
    <col min="9" max="9" width="18.7109375" style="58" customWidth="1"/>
    <col min="10" max="10" width="16" style="58" customWidth="1"/>
    <col min="11" max="11" width="15.7109375" style="58" customWidth="1"/>
    <col min="12" max="12" width="17.7109375" style="58" customWidth="1"/>
    <col min="13" max="13" width="16.28515625" style="58" customWidth="1"/>
    <col min="14" max="14" width="0.28515625" style="25" customWidth="1"/>
    <col min="15" max="15" width="11.42578125" style="25" hidden="1" customWidth="1"/>
    <col min="16" max="28" width="0" style="25" hidden="1" customWidth="1"/>
    <col min="29" max="16383" width="11.42578125" style="25" hidden="1"/>
    <col min="16384" max="16384" width="3.28515625" style="25" hidden="1" customWidth="1"/>
  </cols>
  <sheetData>
    <row r="1" spans="1:15" customFormat="1" ht="33" customHeight="1">
      <c r="A1" s="423" t="s">
        <v>912</v>
      </c>
      <c r="B1" s="424"/>
      <c r="C1" s="424"/>
      <c r="D1" s="424"/>
      <c r="E1" s="424"/>
      <c r="F1" s="424"/>
      <c r="G1" s="424"/>
      <c r="H1" s="424"/>
      <c r="I1" s="424"/>
      <c r="J1" s="424"/>
      <c r="K1" s="424"/>
      <c r="L1" s="424"/>
      <c r="M1" s="424"/>
      <c r="N1" s="425"/>
    </row>
    <row r="2" spans="1:15" customFormat="1" ht="24" customHeight="1">
      <c r="A2" s="426" t="str">
        <f>'ESTIMACIÓN DE INGRESOS'!A2:C2</f>
        <v>Nombre del Municipio: CAÑADAS DE OBREGÓN</v>
      </c>
      <c r="B2" s="427"/>
      <c r="C2" s="427"/>
      <c r="D2" s="427"/>
      <c r="E2" s="427"/>
      <c r="F2" s="427"/>
      <c r="G2" s="427"/>
      <c r="H2" s="427"/>
      <c r="I2" s="427"/>
      <c r="J2" s="427"/>
      <c r="K2" s="427"/>
      <c r="L2" s="427"/>
      <c r="M2" s="427"/>
      <c r="N2" s="428"/>
    </row>
    <row r="3" spans="1:15" s="183" customFormat="1" ht="31.15" customHeight="1">
      <c r="A3" s="430" t="s">
        <v>549</v>
      </c>
      <c r="B3" s="432" t="s">
        <v>3</v>
      </c>
      <c r="C3" s="437" t="s">
        <v>1055</v>
      </c>
      <c r="D3" s="438"/>
      <c r="E3" s="438"/>
      <c r="F3" s="438"/>
      <c r="G3" s="438"/>
      <c r="H3" s="438"/>
      <c r="I3" s="439"/>
      <c r="J3" s="434" t="s">
        <v>1056</v>
      </c>
      <c r="K3" s="435"/>
      <c r="L3" s="436"/>
      <c r="M3" s="429" t="s">
        <v>550</v>
      </c>
      <c r="N3" s="182"/>
    </row>
    <row r="4" spans="1:15" s="183" customFormat="1" ht="73.150000000000006" customHeight="1">
      <c r="A4" s="431"/>
      <c r="B4" s="433"/>
      <c r="C4" s="211" t="s">
        <v>1054</v>
      </c>
      <c r="D4" s="211" t="s">
        <v>1060</v>
      </c>
      <c r="E4" s="211" t="s">
        <v>1061</v>
      </c>
      <c r="F4" s="212" t="s">
        <v>1062</v>
      </c>
      <c r="G4" s="212" t="s">
        <v>1063</v>
      </c>
      <c r="H4" s="213" t="s">
        <v>1064</v>
      </c>
      <c r="I4" s="209" t="s">
        <v>1065</v>
      </c>
      <c r="J4" s="209" t="s">
        <v>1057</v>
      </c>
      <c r="K4" s="209" t="s">
        <v>1058</v>
      </c>
      <c r="L4" s="210" t="s">
        <v>1059</v>
      </c>
      <c r="M4" s="429"/>
      <c r="N4" s="182"/>
    </row>
    <row r="5" spans="1:15" s="144" customFormat="1" ht="6.6" customHeight="1">
      <c r="A5" s="139"/>
      <c r="B5" s="140"/>
      <c r="C5" s="141"/>
      <c r="D5" s="141"/>
      <c r="E5" s="140"/>
      <c r="F5" s="140"/>
      <c r="G5" s="140"/>
      <c r="H5" s="140"/>
      <c r="I5" s="142"/>
      <c r="J5" s="142"/>
      <c r="K5" s="142"/>
      <c r="L5" s="142"/>
      <c r="M5" s="142"/>
      <c r="N5" s="143"/>
    </row>
    <row r="6" spans="1:15" s="176" customFormat="1" ht="25.5" customHeight="1">
      <c r="A6" s="172">
        <v>1000</v>
      </c>
      <c r="B6" s="173" t="s">
        <v>35</v>
      </c>
      <c r="C6" s="174">
        <f t="shared" ref="C6:N6" si="0">C7+C12+C17+C26+C31+C38+C40</f>
        <v>3946386.2</v>
      </c>
      <c r="D6" s="174">
        <f>D7+D12+D17+D26+D31+D38+D40</f>
        <v>0</v>
      </c>
      <c r="E6" s="174">
        <f t="shared" si="0"/>
        <v>0</v>
      </c>
      <c r="F6" s="174">
        <f t="shared" si="0"/>
        <v>0</v>
      </c>
      <c r="G6" s="174">
        <f t="shared" si="0"/>
        <v>7757005.2000000002</v>
      </c>
      <c r="H6" s="174">
        <f t="shared" si="0"/>
        <v>0</v>
      </c>
      <c r="I6" s="174">
        <f t="shared" si="0"/>
        <v>0</v>
      </c>
      <c r="J6" s="174">
        <f t="shared" si="0"/>
        <v>0</v>
      </c>
      <c r="K6" s="174">
        <f t="shared" si="0"/>
        <v>0</v>
      </c>
      <c r="L6" s="174">
        <f t="shared" si="0"/>
        <v>0</v>
      </c>
      <c r="M6" s="174">
        <f>SUM(C6:L6)</f>
        <v>11703391.4</v>
      </c>
      <c r="N6" s="175">
        <f t="shared" si="0"/>
        <v>0</v>
      </c>
    </row>
    <row r="7" spans="1:15" customFormat="1" ht="25.5" customHeight="1">
      <c r="A7" s="83">
        <v>1100</v>
      </c>
      <c r="B7" s="84" t="s">
        <v>141</v>
      </c>
      <c r="C7" s="278">
        <f>SUM(C8:C11)</f>
        <v>1986932</v>
      </c>
      <c r="D7" s="278">
        <f>SUM(D8:D11)</f>
        <v>0</v>
      </c>
      <c r="E7" s="278">
        <f t="shared" ref="E7:L7" si="1">SUM(E8:E11)</f>
        <v>0</v>
      </c>
      <c r="F7" s="278">
        <f t="shared" si="1"/>
        <v>0</v>
      </c>
      <c r="G7" s="278">
        <f t="shared" si="1"/>
        <v>6440742</v>
      </c>
      <c r="H7" s="278">
        <f t="shared" si="1"/>
        <v>0</v>
      </c>
      <c r="I7" s="278">
        <f t="shared" si="1"/>
        <v>0</v>
      </c>
      <c r="J7" s="278">
        <f t="shared" si="1"/>
        <v>0</v>
      </c>
      <c r="K7" s="278">
        <f t="shared" si="1"/>
        <v>0</v>
      </c>
      <c r="L7" s="278">
        <f t="shared" si="1"/>
        <v>0</v>
      </c>
      <c r="M7" s="278">
        <f t="shared" ref="M7:M70" si="2">SUM(C7:L7)</f>
        <v>8427674</v>
      </c>
      <c r="N7" s="279"/>
      <c r="O7">
        <v>1</v>
      </c>
    </row>
    <row r="8" spans="1:15" customFormat="1" ht="25.5" customHeight="1">
      <c r="A8" s="89">
        <v>111</v>
      </c>
      <c r="B8" s="85" t="s">
        <v>142</v>
      </c>
      <c r="C8" s="280">
        <v>1986932</v>
      </c>
      <c r="D8" s="280"/>
      <c r="E8" s="280"/>
      <c r="F8" s="280"/>
      <c r="G8" s="280"/>
      <c r="H8" s="280"/>
      <c r="I8" s="280"/>
      <c r="J8" s="280"/>
      <c r="K8" s="280"/>
      <c r="L8" s="280"/>
      <c r="M8" s="281">
        <f t="shared" si="2"/>
        <v>1986932</v>
      </c>
      <c r="N8" s="282"/>
      <c r="O8">
        <v>2</v>
      </c>
    </row>
    <row r="9" spans="1:15" customFormat="1" ht="25.5" customHeight="1">
      <c r="A9" s="89">
        <v>112</v>
      </c>
      <c r="B9" s="86" t="s">
        <v>143</v>
      </c>
      <c r="C9" s="280"/>
      <c r="D9" s="280"/>
      <c r="E9" s="280"/>
      <c r="F9" s="280"/>
      <c r="G9" s="280"/>
      <c r="H9" s="280"/>
      <c r="I9" s="280"/>
      <c r="J9" s="280"/>
      <c r="K9" s="280"/>
      <c r="L9" s="280"/>
      <c r="M9" s="281">
        <f t="shared" si="2"/>
        <v>0</v>
      </c>
      <c r="N9" s="282"/>
      <c r="O9">
        <v>3</v>
      </c>
    </row>
    <row r="10" spans="1:15" customFormat="1" ht="25.5" customHeight="1">
      <c r="A10" s="89">
        <v>113</v>
      </c>
      <c r="B10" s="86" t="s">
        <v>144</v>
      </c>
      <c r="C10" s="280"/>
      <c r="D10" s="280"/>
      <c r="E10" s="280"/>
      <c r="F10" s="280"/>
      <c r="G10" s="280">
        <v>6440742</v>
      </c>
      <c r="H10" s="280"/>
      <c r="I10" s="280"/>
      <c r="J10" s="280"/>
      <c r="K10" s="280"/>
      <c r="L10" s="280"/>
      <c r="M10" s="281">
        <f t="shared" si="2"/>
        <v>6440742</v>
      </c>
      <c r="N10" s="279"/>
    </row>
    <row r="11" spans="1:15" customFormat="1" ht="25.5" customHeight="1">
      <c r="A11" s="89">
        <v>114</v>
      </c>
      <c r="B11" s="86" t="s">
        <v>145</v>
      </c>
      <c r="C11" s="280"/>
      <c r="D11" s="280"/>
      <c r="E11" s="280"/>
      <c r="F11" s="280"/>
      <c r="G11" s="280"/>
      <c r="H11" s="280"/>
      <c r="I11" s="280"/>
      <c r="J11" s="280"/>
      <c r="K11" s="280"/>
      <c r="L11" s="280"/>
      <c r="M11" s="281">
        <f t="shared" si="2"/>
        <v>0</v>
      </c>
      <c r="N11" s="279"/>
      <c r="O11">
        <v>101</v>
      </c>
    </row>
    <row r="12" spans="1:15" customFormat="1" ht="25.5" customHeight="1">
      <c r="A12" s="83">
        <v>1200</v>
      </c>
      <c r="B12" s="84" t="s">
        <v>146</v>
      </c>
      <c r="C12" s="278">
        <f t="shared" ref="C12:L12" si="3">SUM(C13:C16)</f>
        <v>1762004.2</v>
      </c>
      <c r="D12" s="278">
        <f>SUM(D13:D16)</f>
        <v>0</v>
      </c>
      <c r="E12" s="278">
        <f t="shared" si="3"/>
        <v>0</v>
      </c>
      <c r="F12" s="278">
        <f t="shared" si="3"/>
        <v>0</v>
      </c>
      <c r="G12" s="278">
        <f t="shared" si="3"/>
        <v>0</v>
      </c>
      <c r="H12" s="278">
        <f t="shared" si="3"/>
        <v>0</v>
      </c>
      <c r="I12" s="278">
        <f t="shared" si="3"/>
        <v>0</v>
      </c>
      <c r="J12" s="278">
        <f t="shared" si="3"/>
        <v>0</v>
      </c>
      <c r="K12" s="278">
        <f t="shared" si="3"/>
        <v>0</v>
      </c>
      <c r="L12" s="278">
        <f t="shared" si="3"/>
        <v>0</v>
      </c>
      <c r="M12" s="278">
        <f t="shared" si="2"/>
        <v>1762004.2</v>
      </c>
      <c r="N12" s="283"/>
      <c r="O12">
        <v>102</v>
      </c>
    </row>
    <row r="13" spans="1:15" customFormat="1" ht="25.5" customHeight="1">
      <c r="A13" s="89">
        <v>121</v>
      </c>
      <c r="B13" s="86" t="s">
        <v>147</v>
      </c>
      <c r="C13" s="280"/>
      <c r="D13" s="280"/>
      <c r="E13" s="280"/>
      <c r="F13" s="280"/>
      <c r="G13" s="280"/>
      <c r="H13" s="280"/>
      <c r="I13" s="280"/>
      <c r="J13" s="280"/>
      <c r="K13" s="280"/>
      <c r="L13" s="280"/>
      <c r="M13" s="281">
        <f t="shared" si="2"/>
        <v>0</v>
      </c>
      <c r="N13" s="279"/>
      <c r="O13">
        <v>103</v>
      </c>
    </row>
    <row r="14" spans="1:15" customFormat="1" ht="25.5" customHeight="1">
      <c r="A14" s="89">
        <v>122</v>
      </c>
      <c r="B14" s="86" t="s">
        <v>148</v>
      </c>
      <c r="C14" s="280">
        <v>1762004.2</v>
      </c>
      <c r="D14" s="280"/>
      <c r="E14" s="280"/>
      <c r="F14" s="280"/>
      <c r="G14" s="280"/>
      <c r="H14" s="280"/>
      <c r="I14" s="280"/>
      <c r="J14" s="280"/>
      <c r="K14" s="280"/>
      <c r="L14" s="280"/>
      <c r="M14" s="281">
        <f t="shared" si="2"/>
        <v>1762004.2</v>
      </c>
      <c r="N14" s="279"/>
      <c r="O14">
        <v>104</v>
      </c>
    </row>
    <row r="15" spans="1:15" customFormat="1" ht="25.5" customHeight="1">
      <c r="A15" s="89">
        <v>123</v>
      </c>
      <c r="B15" s="86" t="s">
        <v>149</v>
      </c>
      <c r="C15" s="280"/>
      <c r="D15" s="280"/>
      <c r="E15" s="280"/>
      <c r="F15" s="280"/>
      <c r="G15" s="280"/>
      <c r="H15" s="280"/>
      <c r="I15" s="280"/>
      <c r="J15" s="280"/>
      <c r="K15" s="280"/>
      <c r="L15" s="280"/>
      <c r="M15" s="281">
        <f t="shared" si="2"/>
        <v>0</v>
      </c>
      <c r="N15" s="279"/>
      <c r="O15">
        <v>105</v>
      </c>
    </row>
    <row r="16" spans="1:15" customFormat="1" ht="39" customHeight="1">
      <c r="A16" s="89">
        <v>124</v>
      </c>
      <c r="B16" s="86" t="s">
        <v>150</v>
      </c>
      <c r="C16" s="280"/>
      <c r="D16" s="280"/>
      <c r="E16" s="280"/>
      <c r="F16" s="280"/>
      <c r="G16" s="280"/>
      <c r="H16" s="280"/>
      <c r="I16" s="280"/>
      <c r="J16" s="280"/>
      <c r="K16" s="280"/>
      <c r="L16" s="280"/>
      <c r="M16" s="281">
        <f t="shared" si="2"/>
        <v>0</v>
      </c>
      <c r="N16" s="279"/>
      <c r="O16">
        <v>106</v>
      </c>
    </row>
    <row r="17" spans="1:15" customFormat="1" ht="25.5" customHeight="1">
      <c r="A17" s="83">
        <v>1300</v>
      </c>
      <c r="B17" s="84" t="s">
        <v>151</v>
      </c>
      <c r="C17" s="278">
        <f>SUM(C18:C25)</f>
        <v>181500</v>
      </c>
      <c r="D17" s="278">
        <f>SUM(D18:D25)</f>
        <v>0</v>
      </c>
      <c r="E17" s="278">
        <f t="shared" ref="E17:N17" si="4">SUM(E18:E25)</f>
        <v>0</v>
      </c>
      <c r="F17" s="278">
        <f t="shared" si="4"/>
        <v>0</v>
      </c>
      <c r="G17" s="278">
        <f t="shared" si="4"/>
        <v>1316263.2</v>
      </c>
      <c r="H17" s="278">
        <f t="shared" si="4"/>
        <v>0</v>
      </c>
      <c r="I17" s="278">
        <f t="shared" si="4"/>
        <v>0</v>
      </c>
      <c r="J17" s="278">
        <f t="shared" si="4"/>
        <v>0</v>
      </c>
      <c r="K17" s="278">
        <f t="shared" si="4"/>
        <v>0</v>
      </c>
      <c r="L17" s="278">
        <f t="shared" si="4"/>
        <v>0</v>
      </c>
      <c r="M17" s="278">
        <f t="shared" si="2"/>
        <v>1497763.2</v>
      </c>
      <c r="N17" s="284">
        <f t="shared" si="4"/>
        <v>0</v>
      </c>
      <c r="O17">
        <v>199</v>
      </c>
    </row>
    <row r="18" spans="1:15" customFormat="1" ht="25.5" customHeight="1">
      <c r="A18" s="89">
        <v>131</v>
      </c>
      <c r="B18" s="86" t="s">
        <v>152</v>
      </c>
      <c r="C18" s="280"/>
      <c r="D18" s="280"/>
      <c r="E18" s="280"/>
      <c r="F18" s="280"/>
      <c r="G18" s="280"/>
      <c r="H18" s="280"/>
      <c r="I18" s="280"/>
      <c r="J18" s="280"/>
      <c r="K18" s="280"/>
      <c r="L18" s="280"/>
      <c r="M18" s="281">
        <f t="shared" si="2"/>
        <v>0</v>
      </c>
      <c r="N18" s="279"/>
    </row>
    <row r="19" spans="1:15" customFormat="1" ht="25.5" customHeight="1">
      <c r="A19" s="89">
        <v>132</v>
      </c>
      <c r="B19" s="86" t="s">
        <v>153</v>
      </c>
      <c r="C19" s="280"/>
      <c r="D19" s="280"/>
      <c r="E19" s="280"/>
      <c r="F19" s="280"/>
      <c r="G19" s="280">
        <v>1316263.2</v>
      </c>
      <c r="H19" s="280"/>
      <c r="I19" s="280"/>
      <c r="J19" s="280"/>
      <c r="K19" s="280"/>
      <c r="L19" s="280"/>
      <c r="M19" s="281">
        <f t="shared" si="2"/>
        <v>1316263.2</v>
      </c>
      <c r="N19" s="279"/>
      <c r="O19" s="25" t="s">
        <v>154</v>
      </c>
    </row>
    <row r="20" spans="1:15" customFormat="1" ht="25.5" customHeight="1">
      <c r="A20" s="89">
        <v>133</v>
      </c>
      <c r="B20" s="86" t="s">
        <v>155</v>
      </c>
      <c r="C20" s="280">
        <v>181500</v>
      </c>
      <c r="D20" s="280"/>
      <c r="E20" s="280"/>
      <c r="F20" s="280"/>
      <c r="G20" s="280"/>
      <c r="H20" s="280"/>
      <c r="I20" s="280"/>
      <c r="J20" s="280"/>
      <c r="K20" s="280"/>
      <c r="L20" s="280"/>
      <c r="M20" s="281">
        <f t="shared" si="2"/>
        <v>181500</v>
      </c>
      <c r="N20" s="279"/>
      <c r="O20">
        <v>201</v>
      </c>
    </row>
    <row r="21" spans="1:15" customFormat="1" ht="25.5" customHeight="1">
      <c r="A21" s="89">
        <v>134</v>
      </c>
      <c r="B21" s="86" t="s">
        <v>156</v>
      </c>
      <c r="C21" s="280"/>
      <c r="D21" s="280"/>
      <c r="E21" s="280"/>
      <c r="F21" s="280"/>
      <c r="G21" s="280"/>
      <c r="H21" s="280"/>
      <c r="I21" s="280"/>
      <c r="J21" s="280"/>
      <c r="K21" s="280"/>
      <c r="L21" s="280"/>
      <c r="M21" s="281">
        <f t="shared" si="2"/>
        <v>0</v>
      </c>
      <c r="N21" s="279"/>
      <c r="O21">
        <v>203</v>
      </c>
    </row>
    <row r="22" spans="1:15" customFormat="1" ht="25.5" customHeight="1">
      <c r="A22" s="89">
        <v>135</v>
      </c>
      <c r="B22" s="86" t="s">
        <v>157</v>
      </c>
      <c r="C22" s="280"/>
      <c r="D22" s="280"/>
      <c r="E22" s="280"/>
      <c r="F22" s="280"/>
      <c r="G22" s="280"/>
      <c r="H22" s="280"/>
      <c r="I22" s="280"/>
      <c r="J22" s="280"/>
      <c r="K22" s="280"/>
      <c r="L22" s="280"/>
      <c r="M22" s="281">
        <f t="shared" si="2"/>
        <v>0</v>
      </c>
      <c r="N22" s="279"/>
      <c r="O22">
        <v>205</v>
      </c>
    </row>
    <row r="23" spans="1:15" customFormat="1" ht="25.5">
      <c r="A23" s="89">
        <v>136</v>
      </c>
      <c r="B23" s="86" t="s">
        <v>158</v>
      </c>
      <c r="C23" s="280"/>
      <c r="D23" s="280"/>
      <c r="E23" s="280"/>
      <c r="F23" s="280"/>
      <c r="G23" s="280"/>
      <c r="H23" s="280"/>
      <c r="I23" s="280"/>
      <c r="J23" s="280"/>
      <c r="K23" s="280"/>
      <c r="L23" s="280"/>
      <c r="M23" s="281">
        <f t="shared" si="2"/>
        <v>0</v>
      </c>
      <c r="N23" s="279"/>
      <c r="O23">
        <v>207</v>
      </c>
    </row>
    <row r="24" spans="1:15" customFormat="1" ht="25.5" customHeight="1">
      <c r="A24" s="89">
        <v>137</v>
      </c>
      <c r="B24" s="86" t="s">
        <v>159</v>
      </c>
      <c r="C24" s="280"/>
      <c r="D24" s="280"/>
      <c r="E24" s="280"/>
      <c r="F24" s="280"/>
      <c r="G24" s="280"/>
      <c r="H24" s="280"/>
      <c r="I24" s="280"/>
      <c r="J24" s="280"/>
      <c r="K24" s="280"/>
      <c r="L24" s="280"/>
      <c r="M24" s="281">
        <f t="shared" si="2"/>
        <v>0</v>
      </c>
      <c r="N24" s="279"/>
      <c r="O24">
        <v>209</v>
      </c>
    </row>
    <row r="25" spans="1:15" customFormat="1" ht="25.5">
      <c r="A25" s="89">
        <v>138</v>
      </c>
      <c r="B25" s="86" t="s">
        <v>160</v>
      </c>
      <c r="C25" s="280"/>
      <c r="D25" s="280"/>
      <c r="E25" s="280"/>
      <c r="F25" s="280"/>
      <c r="G25" s="280"/>
      <c r="H25" s="280"/>
      <c r="I25" s="280"/>
      <c r="J25" s="280"/>
      <c r="K25" s="280"/>
      <c r="L25" s="280"/>
      <c r="M25" s="281">
        <f t="shared" si="2"/>
        <v>0</v>
      </c>
      <c r="N25" s="279"/>
      <c r="O25">
        <v>211</v>
      </c>
    </row>
    <row r="26" spans="1:15" customFormat="1" ht="25.5" customHeight="1">
      <c r="A26" s="83">
        <v>1400</v>
      </c>
      <c r="B26" s="84" t="s">
        <v>161</v>
      </c>
      <c r="C26" s="278">
        <f t="shared" ref="C26:N26" si="5">SUM(C27:C30)</f>
        <v>12100</v>
      </c>
      <c r="D26" s="278">
        <f>SUM(D27:D30)</f>
        <v>0</v>
      </c>
      <c r="E26" s="278">
        <f t="shared" si="5"/>
        <v>0</v>
      </c>
      <c r="F26" s="278">
        <f t="shared" si="5"/>
        <v>0</v>
      </c>
      <c r="G26" s="278">
        <f t="shared" si="5"/>
        <v>0</v>
      </c>
      <c r="H26" s="278">
        <f t="shared" si="5"/>
        <v>0</v>
      </c>
      <c r="I26" s="278">
        <f t="shared" si="5"/>
        <v>0</v>
      </c>
      <c r="J26" s="278">
        <f t="shared" si="5"/>
        <v>0</v>
      </c>
      <c r="K26" s="278">
        <f t="shared" si="5"/>
        <v>0</v>
      </c>
      <c r="L26" s="278">
        <f t="shared" si="5"/>
        <v>0</v>
      </c>
      <c r="M26" s="278">
        <f t="shared" si="2"/>
        <v>12100</v>
      </c>
      <c r="N26" s="284">
        <f t="shared" si="5"/>
        <v>0</v>
      </c>
      <c r="O26">
        <v>213</v>
      </c>
    </row>
    <row r="27" spans="1:15" customFormat="1" ht="25.5" customHeight="1">
      <c r="A27" s="89">
        <v>141</v>
      </c>
      <c r="B27" s="86" t="s">
        <v>162</v>
      </c>
      <c r="C27" s="280">
        <v>5500</v>
      </c>
      <c r="D27" s="280"/>
      <c r="E27" s="280"/>
      <c r="F27" s="280"/>
      <c r="G27" s="280"/>
      <c r="H27" s="280"/>
      <c r="I27" s="280"/>
      <c r="J27" s="280"/>
      <c r="K27" s="280"/>
      <c r="L27" s="280"/>
      <c r="M27" s="281">
        <f t="shared" si="2"/>
        <v>5500</v>
      </c>
      <c r="N27" s="279"/>
      <c r="O27">
        <v>215</v>
      </c>
    </row>
    <row r="28" spans="1:15" customFormat="1" ht="25.5" customHeight="1">
      <c r="A28" s="89">
        <v>142</v>
      </c>
      <c r="B28" s="86" t="s">
        <v>163</v>
      </c>
      <c r="C28" s="280"/>
      <c r="D28" s="280"/>
      <c r="E28" s="280"/>
      <c r="F28" s="280"/>
      <c r="G28" s="280"/>
      <c r="H28" s="280"/>
      <c r="I28" s="280"/>
      <c r="J28" s="280"/>
      <c r="K28" s="280"/>
      <c r="L28" s="280"/>
      <c r="M28" s="281">
        <f t="shared" si="2"/>
        <v>0</v>
      </c>
      <c r="N28" s="279"/>
      <c r="O28">
        <v>217</v>
      </c>
    </row>
    <row r="29" spans="1:15" customFormat="1" ht="25.5" customHeight="1">
      <c r="A29" s="89">
        <v>143</v>
      </c>
      <c r="B29" s="86" t="s">
        <v>164</v>
      </c>
      <c r="C29" s="280">
        <v>6600</v>
      </c>
      <c r="D29" s="280"/>
      <c r="E29" s="280"/>
      <c r="F29" s="280"/>
      <c r="G29" s="280"/>
      <c r="H29" s="280"/>
      <c r="I29" s="280"/>
      <c r="J29" s="280"/>
      <c r="K29" s="280"/>
      <c r="L29" s="280"/>
      <c r="M29" s="281">
        <f t="shared" si="2"/>
        <v>6600</v>
      </c>
      <c r="N29" s="279"/>
      <c r="O29">
        <v>219</v>
      </c>
    </row>
    <row r="30" spans="1:15" customFormat="1" ht="25.5" customHeight="1">
      <c r="A30" s="89">
        <v>144</v>
      </c>
      <c r="B30" s="86" t="s">
        <v>165</v>
      </c>
      <c r="C30" s="280"/>
      <c r="D30" s="280"/>
      <c r="E30" s="280"/>
      <c r="F30" s="280"/>
      <c r="G30" s="280"/>
      <c r="H30" s="280"/>
      <c r="I30" s="280"/>
      <c r="J30" s="280"/>
      <c r="K30" s="280"/>
      <c r="L30" s="280"/>
      <c r="M30" s="281">
        <f t="shared" si="2"/>
        <v>0</v>
      </c>
      <c r="N30" s="279"/>
      <c r="O30">
        <v>221</v>
      </c>
    </row>
    <row r="31" spans="1:15" customFormat="1" ht="25.5" customHeight="1">
      <c r="A31" s="83">
        <v>1500</v>
      </c>
      <c r="B31" s="84" t="s">
        <v>166</v>
      </c>
      <c r="C31" s="278">
        <f t="shared" ref="C31:N31" si="6">SUM(C32:C37)</f>
        <v>3850</v>
      </c>
      <c r="D31" s="278">
        <f>SUM(D32:D37)</f>
        <v>0</v>
      </c>
      <c r="E31" s="278">
        <f t="shared" si="6"/>
        <v>0</v>
      </c>
      <c r="F31" s="278">
        <f t="shared" si="6"/>
        <v>0</v>
      </c>
      <c r="G31" s="278">
        <f t="shared" si="6"/>
        <v>0</v>
      </c>
      <c r="H31" s="278">
        <f t="shared" si="6"/>
        <v>0</v>
      </c>
      <c r="I31" s="278">
        <f t="shared" si="6"/>
        <v>0</v>
      </c>
      <c r="J31" s="278">
        <f t="shared" si="6"/>
        <v>0</v>
      </c>
      <c r="K31" s="278">
        <f t="shared" si="6"/>
        <v>0</v>
      </c>
      <c r="L31" s="278">
        <f t="shared" si="6"/>
        <v>0</v>
      </c>
      <c r="M31" s="278">
        <f t="shared" si="2"/>
        <v>3850</v>
      </c>
      <c r="N31" s="284">
        <f t="shared" si="6"/>
        <v>0</v>
      </c>
      <c r="O31">
        <v>223</v>
      </c>
    </row>
    <row r="32" spans="1:15" customFormat="1" ht="25.5" customHeight="1">
      <c r="A32" s="89">
        <v>151</v>
      </c>
      <c r="B32" s="86" t="s">
        <v>167</v>
      </c>
      <c r="C32" s="280"/>
      <c r="D32" s="280"/>
      <c r="E32" s="280"/>
      <c r="F32" s="280"/>
      <c r="G32" s="280"/>
      <c r="H32" s="280"/>
      <c r="I32" s="280"/>
      <c r="J32" s="280"/>
      <c r="K32" s="280"/>
      <c r="L32" s="280"/>
      <c r="M32" s="281">
        <f t="shared" si="2"/>
        <v>0</v>
      </c>
      <c r="N32" s="279"/>
      <c r="O32">
        <v>225</v>
      </c>
    </row>
    <row r="33" spans="1:15" customFormat="1" ht="25.5" customHeight="1">
      <c r="A33" s="89">
        <v>152</v>
      </c>
      <c r="B33" s="86" t="s">
        <v>123</v>
      </c>
      <c r="C33" s="280"/>
      <c r="D33" s="280"/>
      <c r="E33" s="280"/>
      <c r="F33" s="280"/>
      <c r="G33" s="280"/>
      <c r="H33" s="280"/>
      <c r="I33" s="280"/>
      <c r="J33" s="280"/>
      <c r="K33" s="280"/>
      <c r="L33" s="280"/>
      <c r="M33" s="281">
        <f t="shared" si="2"/>
        <v>0</v>
      </c>
      <c r="N33" s="279"/>
      <c r="O33">
        <v>227</v>
      </c>
    </row>
    <row r="34" spans="1:15" customFormat="1" ht="25.5" customHeight="1">
      <c r="A34" s="89">
        <v>153</v>
      </c>
      <c r="B34" s="86" t="s">
        <v>168</v>
      </c>
      <c r="C34" s="280"/>
      <c r="D34" s="280"/>
      <c r="E34" s="280"/>
      <c r="F34" s="280"/>
      <c r="G34" s="280"/>
      <c r="H34" s="280"/>
      <c r="I34" s="280"/>
      <c r="J34" s="280"/>
      <c r="K34" s="280"/>
      <c r="L34" s="280"/>
      <c r="M34" s="281">
        <f t="shared" si="2"/>
        <v>0</v>
      </c>
      <c r="N34" s="279"/>
      <c r="O34">
        <v>229</v>
      </c>
    </row>
    <row r="35" spans="1:15" customFormat="1" ht="25.5" customHeight="1">
      <c r="A35" s="89">
        <v>154</v>
      </c>
      <c r="B35" s="86" t="s">
        <v>169</v>
      </c>
      <c r="C35" s="280">
        <v>3850</v>
      </c>
      <c r="D35" s="280"/>
      <c r="E35" s="280"/>
      <c r="F35" s="280"/>
      <c r="G35" s="280"/>
      <c r="H35" s="280"/>
      <c r="I35" s="280"/>
      <c r="J35" s="280"/>
      <c r="K35" s="280"/>
      <c r="L35" s="280"/>
      <c r="M35" s="281">
        <f t="shared" si="2"/>
        <v>3850</v>
      </c>
      <c r="N35" s="279"/>
      <c r="O35" s="25" t="s">
        <v>170</v>
      </c>
    </row>
    <row r="36" spans="1:15" customFormat="1" ht="25.5" customHeight="1">
      <c r="A36" s="89">
        <v>155</v>
      </c>
      <c r="B36" s="86" t="s">
        <v>171</v>
      </c>
      <c r="C36" s="280"/>
      <c r="D36" s="280"/>
      <c r="E36" s="280"/>
      <c r="F36" s="280"/>
      <c r="G36" s="280"/>
      <c r="H36" s="280"/>
      <c r="I36" s="280"/>
      <c r="J36" s="280"/>
      <c r="K36" s="280"/>
      <c r="L36" s="280"/>
      <c r="M36" s="281">
        <f t="shared" si="2"/>
        <v>0</v>
      </c>
      <c r="N36" s="279"/>
      <c r="O36">
        <v>202</v>
      </c>
    </row>
    <row r="37" spans="1:15" customFormat="1" ht="25.5" customHeight="1">
      <c r="A37" s="89">
        <v>159</v>
      </c>
      <c r="B37" s="86" t="s">
        <v>172</v>
      </c>
      <c r="C37" s="280"/>
      <c r="D37" s="280"/>
      <c r="E37" s="280"/>
      <c r="F37" s="280"/>
      <c r="G37" s="280"/>
      <c r="H37" s="280"/>
      <c r="I37" s="280"/>
      <c r="J37" s="280"/>
      <c r="K37" s="280"/>
      <c r="L37" s="280"/>
      <c r="M37" s="281">
        <f t="shared" si="2"/>
        <v>0</v>
      </c>
      <c r="N37" s="279"/>
      <c r="O37">
        <v>204</v>
      </c>
    </row>
    <row r="38" spans="1:15" customFormat="1" ht="25.5" customHeight="1">
      <c r="A38" s="83">
        <v>1600</v>
      </c>
      <c r="B38" s="78" t="s">
        <v>173</v>
      </c>
      <c r="C38" s="278">
        <f t="shared" ref="C38:N38" si="7">SUM(C39)</f>
        <v>0</v>
      </c>
      <c r="D38" s="278">
        <f t="shared" si="7"/>
        <v>0</v>
      </c>
      <c r="E38" s="278">
        <f t="shared" si="7"/>
        <v>0</v>
      </c>
      <c r="F38" s="278">
        <f t="shared" si="7"/>
        <v>0</v>
      </c>
      <c r="G38" s="278">
        <f t="shared" si="7"/>
        <v>0</v>
      </c>
      <c r="H38" s="278">
        <f t="shared" si="7"/>
        <v>0</v>
      </c>
      <c r="I38" s="278">
        <f t="shared" si="7"/>
        <v>0</v>
      </c>
      <c r="J38" s="278">
        <f t="shared" si="7"/>
        <v>0</v>
      </c>
      <c r="K38" s="278">
        <f t="shared" si="7"/>
        <v>0</v>
      </c>
      <c r="L38" s="278">
        <f t="shared" si="7"/>
        <v>0</v>
      </c>
      <c r="M38" s="278">
        <f t="shared" si="2"/>
        <v>0</v>
      </c>
      <c r="N38" s="284">
        <f t="shared" si="7"/>
        <v>0</v>
      </c>
      <c r="O38">
        <v>206</v>
      </c>
    </row>
    <row r="39" spans="1:15" customFormat="1" ht="30" customHeight="1">
      <c r="A39" s="89">
        <v>161</v>
      </c>
      <c r="B39" s="86" t="s">
        <v>174</v>
      </c>
      <c r="C39" s="280"/>
      <c r="D39" s="280"/>
      <c r="E39" s="280"/>
      <c r="F39" s="280"/>
      <c r="G39" s="280"/>
      <c r="H39" s="280"/>
      <c r="I39" s="280"/>
      <c r="J39" s="280"/>
      <c r="K39" s="280"/>
      <c r="L39" s="280"/>
      <c r="M39" s="281">
        <f t="shared" si="2"/>
        <v>0</v>
      </c>
      <c r="N39" s="279"/>
      <c r="O39">
        <v>208</v>
      </c>
    </row>
    <row r="40" spans="1:15" customFormat="1" ht="25.5" customHeight="1">
      <c r="A40" s="90">
        <v>1700</v>
      </c>
      <c r="B40" s="84" t="s">
        <v>175</v>
      </c>
      <c r="C40" s="278">
        <f t="shared" ref="C40:N40" si="8">SUM(C41:C42)</f>
        <v>0</v>
      </c>
      <c r="D40" s="278">
        <f>SUM(D41:D42)</f>
        <v>0</v>
      </c>
      <c r="E40" s="278">
        <f t="shared" si="8"/>
        <v>0</v>
      </c>
      <c r="F40" s="278">
        <f t="shared" si="8"/>
        <v>0</v>
      </c>
      <c r="G40" s="278">
        <f t="shared" si="8"/>
        <v>0</v>
      </c>
      <c r="H40" s="278">
        <f t="shared" si="8"/>
        <v>0</v>
      </c>
      <c r="I40" s="278">
        <f t="shared" si="8"/>
        <v>0</v>
      </c>
      <c r="J40" s="278">
        <f t="shared" si="8"/>
        <v>0</v>
      </c>
      <c r="K40" s="278">
        <f t="shared" si="8"/>
        <v>0</v>
      </c>
      <c r="L40" s="278">
        <f t="shared" si="8"/>
        <v>0</v>
      </c>
      <c r="M40" s="278">
        <f t="shared" si="2"/>
        <v>0</v>
      </c>
      <c r="N40" s="284">
        <f t="shared" si="8"/>
        <v>0</v>
      </c>
      <c r="O40">
        <v>210</v>
      </c>
    </row>
    <row r="41" spans="1:15" customFormat="1" ht="25.5" customHeight="1">
      <c r="A41" s="89">
        <v>171</v>
      </c>
      <c r="B41" s="86" t="s">
        <v>176</v>
      </c>
      <c r="C41" s="280"/>
      <c r="D41" s="280"/>
      <c r="E41" s="280"/>
      <c r="F41" s="280"/>
      <c r="G41" s="280"/>
      <c r="H41" s="280"/>
      <c r="I41" s="280"/>
      <c r="J41" s="280"/>
      <c r="K41" s="280"/>
      <c r="L41" s="280"/>
      <c r="M41" s="281">
        <f t="shared" si="2"/>
        <v>0</v>
      </c>
      <c r="N41" s="279"/>
      <c r="O41">
        <v>212</v>
      </c>
    </row>
    <row r="42" spans="1:15" customFormat="1" ht="25.5" customHeight="1">
      <c r="A42" s="89">
        <v>172</v>
      </c>
      <c r="B42" s="86" t="s">
        <v>177</v>
      </c>
      <c r="C42" s="280"/>
      <c r="D42" s="280"/>
      <c r="E42" s="280"/>
      <c r="F42" s="280"/>
      <c r="G42" s="280"/>
      <c r="H42" s="280"/>
      <c r="I42" s="280"/>
      <c r="J42" s="280"/>
      <c r="K42" s="280"/>
      <c r="L42" s="280"/>
      <c r="M42" s="281">
        <f t="shared" si="2"/>
        <v>0</v>
      </c>
      <c r="N42" s="279"/>
      <c r="O42">
        <v>214</v>
      </c>
    </row>
    <row r="43" spans="1:15" s="177" customFormat="1" ht="25.5" customHeight="1">
      <c r="A43" s="172">
        <v>2000</v>
      </c>
      <c r="B43" s="173" t="s">
        <v>43</v>
      </c>
      <c r="C43" s="285">
        <f t="shared" ref="C43:N43" si="9">C44+C53+C57+C67+C77+C85+C88+C94+C98</f>
        <v>3642268.9</v>
      </c>
      <c r="D43" s="285">
        <f>D44+D53+D57+D67+D77+D85+D88+D94+D98</f>
        <v>0</v>
      </c>
      <c r="E43" s="285">
        <f t="shared" si="9"/>
        <v>0</v>
      </c>
      <c r="F43" s="285">
        <f t="shared" si="9"/>
        <v>0</v>
      </c>
      <c r="G43" s="285">
        <f t="shared" si="9"/>
        <v>2299400.85</v>
      </c>
      <c r="H43" s="285">
        <f t="shared" si="9"/>
        <v>0</v>
      </c>
      <c r="I43" s="285">
        <f t="shared" si="9"/>
        <v>0</v>
      </c>
      <c r="J43" s="285">
        <f t="shared" si="9"/>
        <v>0</v>
      </c>
      <c r="K43" s="285">
        <f t="shared" si="9"/>
        <v>0</v>
      </c>
      <c r="L43" s="285">
        <f t="shared" si="9"/>
        <v>0</v>
      </c>
      <c r="M43" s="285">
        <f t="shared" si="2"/>
        <v>5941669.75</v>
      </c>
      <c r="N43" s="286">
        <f t="shared" si="9"/>
        <v>0</v>
      </c>
      <c r="O43" s="177">
        <v>216</v>
      </c>
    </row>
    <row r="44" spans="1:15" customFormat="1" ht="30">
      <c r="A44" s="83">
        <v>2100</v>
      </c>
      <c r="B44" s="84" t="s">
        <v>178</v>
      </c>
      <c r="C44" s="278">
        <f t="shared" ref="C44:N44" si="10">SUM(C45:C52)</f>
        <v>321523.90000000002</v>
      </c>
      <c r="D44" s="278">
        <f>SUM(D45:D52)</f>
        <v>0</v>
      </c>
      <c r="E44" s="278">
        <f t="shared" si="10"/>
        <v>0</v>
      </c>
      <c r="F44" s="278">
        <f t="shared" si="10"/>
        <v>0</v>
      </c>
      <c r="G44" s="278">
        <f t="shared" si="10"/>
        <v>0</v>
      </c>
      <c r="H44" s="278">
        <f t="shared" si="10"/>
        <v>0</v>
      </c>
      <c r="I44" s="278">
        <f t="shared" si="10"/>
        <v>0</v>
      </c>
      <c r="J44" s="278">
        <f t="shared" si="10"/>
        <v>0</v>
      </c>
      <c r="K44" s="278">
        <f t="shared" si="10"/>
        <v>0</v>
      </c>
      <c r="L44" s="278">
        <f t="shared" si="10"/>
        <v>0</v>
      </c>
      <c r="M44" s="278">
        <f t="shared" si="2"/>
        <v>321523.90000000002</v>
      </c>
      <c r="N44" s="284">
        <f t="shared" si="10"/>
        <v>0</v>
      </c>
      <c r="O44">
        <v>224</v>
      </c>
    </row>
    <row r="45" spans="1:15" customFormat="1" ht="25.5" customHeight="1">
      <c r="A45" s="89">
        <v>211</v>
      </c>
      <c r="B45" s="86" t="s">
        <v>179</v>
      </c>
      <c r="C45" s="280">
        <v>192000</v>
      </c>
      <c r="D45" s="280"/>
      <c r="E45" s="280"/>
      <c r="F45" s="280"/>
      <c r="G45" s="280"/>
      <c r="H45" s="280"/>
      <c r="I45" s="280"/>
      <c r="J45" s="280"/>
      <c r="K45" s="280"/>
      <c r="L45" s="280"/>
      <c r="M45" s="281">
        <f t="shared" si="2"/>
        <v>192000</v>
      </c>
      <c r="N45" s="279"/>
      <c r="O45">
        <v>226</v>
      </c>
    </row>
    <row r="46" spans="1:15" customFormat="1" ht="25.5" customHeight="1">
      <c r="A46" s="89">
        <v>212</v>
      </c>
      <c r="B46" s="86" t="s">
        <v>180</v>
      </c>
      <c r="C46" s="280">
        <v>11976.8</v>
      </c>
      <c r="D46" s="280"/>
      <c r="E46" s="280"/>
      <c r="F46" s="280"/>
      <c r="G46" s="280"/>
      <c r="H46" s="280"/>
      <c r="I46" s="280"/>
      <c r="J46" s="280"/>
      <c r="K46" s="280"/>
      <c r="L46" s="280"/>
      <c r="M46" s="281">
        <f t="shared" si="2"/>
        <v>11976.8</v>
      </c>
      <c r="N46" s="279"/>
      <c r="O46">
        <v>228</v>
      </c>
    </row>
    <row r="47" spans="1:15" customFormat="1" ht="25.5" customHeight="1">
      <c r="A47" s="89">
        <v>213</v>
      </c>
      <c r="B47" s="86" t="s">
        <v>181</v>
      </c>
      <c r="C47" s="280"/>
      <c r="D47" s="280"/>
      <c r="E47" s="280"/>
      <c r="F47" s="280"/>
      <c r="G47" s="280"/>
      <c r="H47" s="280"/>
      <c r="I47" s="280"/>
      <c r="J47" s="280"/>
      <c r="K47" s="280"/>
      <c r="L47" s="280"/>
      <c r="M47" s="281">
        <f t="shared" si="2"/>
        <v>0</v>
      </c>
      <c r="N47" s="279"/>
      <c r="O47">
        <v>230</v>
      </c>
    </row>
    <row r="48" spans="1:15" customFormat="1" ht="34.5" customHeight="1">
      <c r="A48" s="89">
        <v>214</v>
      </c>
      <c r="B48" s="86" t="s">
        <v>182</v>
      </c>
      <c r="C48" s="280">
        <v>68542.100000000006</v>
      </c>
      <c r="D48" s="280"/>
      <c r="E48" s="280"/>
      <c r="F48" s="280"/>
      <c r="G48" s="280"/>
      <c r="H48" s="280"/>
      <c r="I48" s="280"/>
      <c r="J48" s="280"/>
      <c r="K48" s="280"/>
      <c r="L48" s="280"/>
      <c r="M48" s="281">
        <f t="shared" si="2"/>
        <v>68542.100000000006</v>
      </c>
      <c r="N48" s="279"/>
    </row>
    <row r="49" spans="1:15" customFormat="1" ht="25.5" customHeight="1">
      <c r="A49" s="89">
        <v>215</v>
      </c>
      <c r="B49" s="86" t="s">
        <v>183</v>
      </c>
      <c r="C49" s="280">
        <v>7590</v>
      </c>
      <c r="D49" s="280"/>
      <c r="E49" s="280"/>
      <c r="F49" s="280"/>
      <c r="G49" s="280"/>
      <c r="H49" s="280"/>
      <c r="I49" s="280"/>
      <c r="J49" s="280"/>
      <c r="K49" s="280"/>
      <c r="L49" s="280"/>
      <c r="M49" s="281">
        <f t="shared" si="2"/>
        <v>7590</v>
      </c>
      <c r="N49" s="279"/>
      <c r="O49">
        <v>301</v>
      </c>
    </row>
    <row r="50" spans="1:15" customFormat="1" ht="25.5" customHeight="1">
      <c r="A50" s="89">
        <v>216</v>
      </c>
      <c r="B50" s="86" t="s">
        <v>184</v>
      </c>
      <c r="C50" s="280">
        <v>40095</v>
      </c>
      <c r="D50" s="280"/>
      <c r="E50" s="280"/>
      <c r="F50" s="280"/>
      <c r="G50" s="280"/>
      <c r="H50" s="280"/>
      <c r="I50" s="280"/>
      <c r="J50" s="280"/>
      <c r="K50" s="280"/>
      <c r="L50" s="280"/>
      <c r="M50" s="281">
        <f t="shared" si="2"/>
        <v>40095</v>
      </c>
      <c r="N50" s="279"/>
      <c r="O50">
        <v>302</v>
      </c>
    </row>
    <row r="51" spans="1:15" customFormat="1" ht="25.5" customHeight="1">
      <c r="A51" s="89">
        <v>217</v>
      </c>
      <c r="B51" s="86" t="s">
        <v>185</v>
      </c>
      <c r="C51" s="280">
        <v>550</v>
      </c>
      <c r="D51" s="280"/>
      <c r="E51" s="280"/>
      <c r="F51" s="280"/>
      <c r="G51" s="280"/>
      <c r="H51" s="280"/>
      <c r="I51" s="280"/>
      <c r="J51" s="280"/>
      <c r="K51" s="280"/>
      <c r="L51" s="280"/>
      <c r="M51" s="281">
        <f t="shared" si="2"/>
        <v>550</v>
      </c>
      <c r="N51" s="279"/>
      <c r="O51">
        <v>303</v>
      </c>
    </row>
    <row r="52" spans="1:15" customFormat="1" ht="29.45" customHeight="1">
      <c r="A52" s="89">
        <v>218</v>
      </c>
      <c r="B52" s="86" t="s">
        <v>186</v>
      </c>
      <c r="C52" s="280">
        <v>770</v>
      </c>
      <c r="D52" s="280"/>
      <c r="E52" s="280"/>
      <c r="F52" s="280"/>
      <c r="G52" s="280"/>
      <c r="H52" s="280"/>
      <c r="I52" s="280"/>
      <c r="J52" s="280"/>
      <c r="K52" s="280"/>
      <c r="L52" s="280"/>
      <c r="M52" s="281">
        <f t="shared" si="2"/>
        <v>770</v>
      </c>
      <c r="N52" s="279"/>
      <c r="O52">
        <v>304</v>
      </c>
    </row>
    <row r="53" spans="1:15" customFormat="1" ht="25.5" customHeight="1">
      <c r="A53" s="83">
        <v>2200</v>
      </c>
      <c r="B53" s="84" t="s">
        <v>187</v>
      </c>
      <c r="C53" s="278">
        <f t="shared" ref="C53:N53" si="11">SUM(C54:C56)</f>
        <v>315000</v>
      </c>
      <c r="D53" s="278">
        <f>SUM(D54:D56)</f>
        <v>0</v>
      </c>
      <c r="E53" s="278">
        <f t="shared" si="11"/>
        <v>0</v>
      </c>
      <c r="F53" s="278">
        <f t="shared" si="11"/>
        <v>0</v>
      </c>
      <c r="G53" s="278">
        <f t="shared" si="11"/>
        <v>0</v>
      </c>
      <c r="H53" s="278">
        <f t="shared" si="11"/>
        <v>0</v>
      </c>
      <c r="I53" s="278">
        <f t="shared" si="11"/>
        <v>0</v>
      </c>
      <c r="J53" s="278">
        <f t="shared" si="11"/>
        <v>0</v>
      </c>
      <c r="K53" s="278">
        <f t="shared" si="11"/>
        <v>0</v>
      </c>
      <c r="L53" s="278">
        <f t="shared" si="11"/>
        <v>0</v>
      </c>
      <c r="M53" s="278">
        <f t="shared" si="2"/>
        <v>315000</v>
      </c>
      <c r="N53" s="284">
        <f t="shared" si="11"/>
        <v>0</v>
      </c>
      <c r="O53">
        <v>305</v>
      </c>
    </row>
    <row r="54" spans="1:15" customFormat="1" ht="25.5" customHeight="1">
      <c r="A54" s="89">
        <v>221</v>
      </c>
      <c r="B54" s="86" t="s">
        <v>188</v>
      </c>
      <c r="C54" s="280">
        <v>315000</v>
      </c>
      <c r="D54" s="280"/>
      <c r="E54" s="280"/>
      <c r="F54" s="280"/>
      <c r="G54" s="280"/>
      <c r="H54" s="280"/>
      <c r="I54" s="280"/>
      <c r="J54" s="280"/>
      <c r="K54" s="280"/>
      <c r="L54" s="280"/>
      <c r="M54" s="281">
        <f t="shared" si="2"/>
        <v>315000</v>
      </c>
      <c r="N54" s="279"/>
      <c r="O54">
        <v>306</v>
      </c>
    </row>
    <row r="55" spans="1:15" customFormat="1" ht="25.5" customHeight="1">
      <c r="A55" s="89">
        <v>222</v>
      </c>
      <c r="B55" s="86" t="s">
        <v>189</v>
      </c>
      <c r="C55" s="280"/>
      <c r="D55" s="280"/>
      <c r="E55" s="280"/>
      <c r="F55" s="280"/>
      <c r="G55" s="280"/>
      <c r="H55" s="280"/>
      <c r="I55" s="280"/>
      <c r="J55" s="280"/>
      <c r="K55" s="280"/>
      <c r="L55" s="280"/>
      <c r="M55" s="281">
        <f t="shared" si="2"/>
        <v>0</v>
      </c>
      <c r="N55" s="279"/>
      <c r="O55">
        <v>307</v>
      </c>
    </row>
    <row r="56" spans="1:15" customFormat="1" ht="25.5" customHeight="1">
      <c r="A56" s="89">
        <v>223</v>
      </c>
      <c r="B56" s="86" t="s">
        <v>190</v>
      </c>
      <c r="C56" s="280"/>
      <c r="D56" s="280"/>
      <c r="E56" s="280"/>
      <c r="F56" s="280"/>
      <c r="G56" s="280"/>
      <c r="H56" s="280"/>
      <c r="I56" s="280"/>
      <c r="J56" s="280"/>
      <c r="K56" s="280"/>
      <c r="L56" s="280"/>
      <c r="M56" s="281">
        <f t="shared" si="2"/>
        <v>0</v>
      </c>
      <c r="N56" s="279"/>
      <c r="O56">
        <v>308</v>
      </c>
    </row>
    <row r="57" spans="1:15" customFormat="1" ht="30">
      <c r="A57" s="83">
        <v>2300</v>
      </c>
      <c r="B57" s="84" t="s">
        <v>191</v>
      </c>
      <c r="C57" s="278">
        <f t="shared" ref="C57:N57" si="12">SUM(C58:C66)</f>
        <v>0</v>
      </c>
      <c r="D57" s="278">
        <f>SUM(D58:D66)</f>
        <v>0</v>
      </c>
      <c r="E57" s="278">
        <f t="shared" si="12"/>
        <v>0</v>
      </c>
      <c r="F57" s="278">
        <f t="shared" si="12"/>
        <v>0</v>
      </c>
      <c r="G57" s="278">
        <f t="shared" si="12"/>
        <v>0</v>
      </c>
      <c r="H57" s="278">
        <f t="shared" si="12"/>
        <v>0</v>
      </c>
      <c r="I57" s="278">
        <f t="shared" si="12"/>
        <v>0</v>
      </c>
      <c r="J57" s="278">
        <f t="shared" si="12"/>
        <v>0</v>
      </c>
      <c r="K57" s="278">
        <f t="shared" si="12"/>
        <v>0</v>
      </c>
      <c r="L57" s="278">
        <f t="shared" si="12"/>
        <v>0</v>
      </c>
      <c r="M57" s="278">
        <f t="shared" si="2"/>
        <v>0</v>
      </c>
      <c r="N57" s="284">
        <f t="shared" si="12"/>
        <v>0</v>
      </c>
      <c r="O57">
        <v>309</v>
      </c>
    </row>
    <row r="58" spans="1:15" customFormat="1" ht="25.5">
      <c r="A58" s="89">
        <v>231</v>
      </c>
      <c r="B58" s="86" t="s">
        <v>192</v>
      </c>
      <c r="C58" s="280"/>
      <c r="D58" s="280"/>
      <c r="E58" s="280"/>
      <c r="F58" s="280"/>
      <c r="G58" s="280"/>
      <c r="H58" s="280"/>
      <c r="I58" s="280"/>
      <c r="J58" s="280"/>
      <c r="K58" s="280"/>
      <c r="L58" s="280"/>
      <c r="M58" s="281">
        <f t="shared" si="2"/>
        <v>0</v>
      </c>
      <c r="N58" s="279"/>
      <c r="O58">
        <v>310</v>
      </c>
    </row>
    <row r="59" spans="1:15" customFormat="1" ht="25.5" customHeight="1">
      <c r="A59" s="89">
        <v>232</v>
      </c>
      <c r="B59" s="86" t="s">
        <v>193</v>
      </c>
      <c r="C59" s="280"/>
      <c r="D59" s="280"/>
      <c r="E59" s="280"/>
      <c r="F59" s="280"/>
      <c r="G59" s="280"/>
      <c r="H59" s="280"/>
      <c r="I59" s="280"/>
      <c r="J59" s="280"/>
      <c r="K59" s="280"/>
      <c r="L59" s="280"/>
      <c r="M59" s="281">
        <f t="shared" si="2"/>
        <v>0</v>
      </c>
      <c r="N59" s="279"/>
      <c r="O59">
        <v>311</v>
      </c>
    </row>
    <row r="60" spans="1:15" customFormat="1" ht="25.5">
      <c r="A60" s="89">
        <v>233</v>
      </c>
      <c r="B60" s="86" t="s">
        <v>194</v>
      </c>
      <c r="C60" s="280"/>
      <c r="D60" s="280"/>
      <c r="E60" s="280"/>
      <c r="F60" s="280"/>
      <c r="G60" s="280"/>
      <c r="H60" s="280"/>
      <c r="I60" s="280"/>
      <c r="J60" s="280"/>
      <c r="K60" s="280"/>
      <c r="L60" s="280"/>
      <c r="M60" s="281">
        <f t="shared" si="2"/>
        <v>0</v>
      </c>
      <c r="N60" s="279"/>
      <c r="O60">
        <v>312</v>
      </c>
    </row>
    <row r="61" spans="1:15" customFormat="1" ht="25.5">
      <c r="A61" s="89">
        <v>234</v>
      </c>
      <c r="B61" s="86" t="s">
        <v>195</v>
      </c>
      <c r="C61" s="280"/>
      <c r="D61" s="280"/>
      <c r="E61" s="280"/>
      <c r="F61" s="280"/>
      <c r="G61" s="280"/>
      <c r="H61" s="280"/>
      <c r="I61" s="280"/>
      <c r="J61" s="280"/>
      <c r="K61" s="280"/>
      <c r="L61" s="280"/>
      <c r="M61" s="281">
        <f t="shared" si="2"/>
        <v>0</v>
      </c>
      <c r="N61" s="279"/>
      <c r="O61">
        <v>313</v>
      </c>
    </row>
    <row r="62" spans="1:15" customFormat="1" ht="25.5">
      <c r="A62" s="89">
        <v>235</v>
      </c>
      <c r="B62" s="86" t="s">
        <v>196</v>
      </c>
      <c r="C62" s="280"/>
      <c r="D62" s="280"/>
      <c r="E62" s="280"/>
      <c r="F62" s="280"/>
      <c r="G62" s="280"/>
      <c r="H62" s="280"/>
      <c r="I62" s="280"/>
      <c r="J62" s="280"/>
      <c r="K62" s="280"/>
      <c r="L62" s="280"/>
      <c r="M62" s="281">
        <f t="shared" si="2"/>
        <v>0</v>
      </c>
      <c r="N62" s="279"/>
      <c r="O62">
        <v>314</v>
      </c>
    </row>
    <row r="63" spans="1:15" customFormat="1" ht="25.5">
      <c r="A63" s="89">
        <v>236</v>
      </c>
      <c r="B63" s="86" t="s">
        <v>197</v>
      </c>
      <c r="C63" s="280"/>
      <c r="D63" s="280"/>
      <c r="E63" s="280"/>
      <c r="F63" s="280"/>
      <c r="G63" s="280"/>
      <c r="H63" s="280"/>
      <c r="I63" s="280"/>
      <c r="J63" s="280"/>
      <c r="K63" s="280"/>
      <c r="L63" s="280"/>
      <c r="M63" s="281">
        <f t="shared" si="2"/>
        <v>0</v>
      </c>
      <c r="N63" s="279"/>
      <c r="O63">
        <v>315</v>
      </c>
    </row>
    <row r="64" spans="1:15" customFormat="1" ht="25.5">
      <c r="A64" s="89">
        <v>237</v>
      </c>
      <c r="B64" s="86" t="s">
        <v>198</v>
      </c>
      <c r="C64" s="280"/>
      <c r="D64" s="280"/>
      <c r="E64" s="280"/>
      <c r="F64" s="280"/>
      <c r="G64" s="280"/>
      <c r="H64" s="280"/>
      <c r="I64" s="280"/>
      <c r="J64" s="280"/>
      <c r="K64" s="280"/>
      <c r="L64" s="280"/>
      <c r="M64" s="281">
        <f t="shared" si="2"/>
        <v>0</v>
      </c>
      <c r="N64" s="279"/>
      <c r="O64">
        <v>316</v>
      </c>
    </row>
    <row r="65" spans="1:15" customFormat="1" ht="25.5" customHeight="1">
      <c r="A65" s="89">
        <v>238</v>
      </c>
      <c r="B65" s="86" t="s">
        <v>199</v>
      </c>
      <c r="C65" s="280"/>
      <c r="D65" s="280"/>
      <c r="E65" s="280"/>
      <c r="F65" s="280"/>
      <c r="G65" s="280"/>
      <c r="H65" s="280"/>
      <c r="I65" s="280"/>
      <c r="J65" s="280"/>
      <c r="K65" s="280"/>
      <c r="L65" s="280"/>
      <c r="M65" s="281">
        <f t="shared" si="2"/>
        <v>0</v>
      </c>
      <c r="N65" s="279"/>
      <c r="O65">
        <v>317</v>
      </c>
    </row>
    <row r="66" spans="1:15" customFormat="1" ht="25.5" customHeight="1">
      <c r="A66" s="89">
        <v>239</v>
      </c>
      <c r="B66" s="86" t="s">
        <v>200</v>
      </c>
      <c r="C66" s="280"/>
      <c r="D66" s="280"/>
      <c r="E66" s="280"/>
      <c r="F66" s="280"/>
      <c r="G66" s="280"/>
      <c r="H66" s="280"/>
      <c r="I66" s="280"/>
      <c r="J66" s="280"/>
      <c r="K66" s="280"/>
      <c r="L66" s="280"/>
      <c r="M66" s="281">
        <f t="shared" si="2"/>
        <v>0</v>
      </c>
      <c r="N66" s="279"/>
      <c r="O66">
        <v>399</v>
      </c>
    </row>
    <row r="67" spans="1:15" customFormat="1" ht="30">
      <c r="A67" s="83">
        <v>2400</v>
      </c>
      <c r="B67" s="84" t="s">
        <v>201</v>
      </c>
      <c r="C67" s="278">
        <f t="shared" ref="C67:N67" si="13">SUM(C68:C76)</f>
        <v>613095</v>
      </c>
      <c r="D67" s="278">
        <f>SUM(D68:D76)</f>
        <v>0</v>
      </c>
      <c r="E67" s="278">
        <f t="shared" si="13"/>
        <v>0</v>
      </c>
      <c r="F67" s="278">
        <f t="shared" si="13"/>
        <v>0</v>
      </c>
      <c r="G67" s="278">
        <f t="shared" si="13"/>
        <v>0</v>
      </c>
      <c r="H67" s="278">
        <f t="shared" si="13"/>
        <v>0</v>
      </c>
      <c r="I67" s="278">
        <f t="shared" si="13"/>
        <v>0</v>
      </c>
      <c r="J67" s="278">
        <f t="shared" si="13"/>
        <v>0</v>
      </c>
      <c r="K67" s="278">
        <f t="shared" si="13"/>
        <v>0</v>
      </c>
      <c r="L67" s="278">
        <f t="shared" si="13"/>
        <v>0</v>
      </c>
      <c r="M67" s="278">
        <f t="shared" si="2"/>
        <v>613095</v>
      </c>
      <c r="N67" s="284">
        <f t="shared" si="13"/>
        <v>0</v>
      </c>
    </row>
    <row r="68" spans="1:15" customFormat="1" ht="25.5" customHeight="1">
      <c r="A68" s="89">
        <v>241</v>
      </c>
      <c r="B68" s="86" t="s">
        <v>202</v>
      </c>
      <c r="C68" s="280">
        <v>85000</v>
      </c>
      <c r="D68" s="280"/>
      <c r="E68" s="280"/>
      <c r="F68" s="280"/>
      <c r="G68" s="280"/>
      <c r="H68" s="280"/>
      <c r="I68" s="280"/>
      <c r="J68" s="280"/>
      <c r="K68" s="280"/>
      <c r="L68" s="280"/>
      <c r="M68" s="281">
        <f t="shared" si="2"/>
        <v>85000</v>
      </c>
      <c r="N68" s="279"/>
      <c r="O68">
        <v>401</v>
      </c>
    </row>
    <row r="69" spans="1:15" customFormat="1" ht="25.5" customHeight="1">
      <c r="A69" s="89">
        <v>242</v>
      </c>
      <c r="B69" s="86" t="s">
        <v>203</v>
      </c>
      <c r="C69" s="280">
        <v>90000</v>
      </c>
      <c r="D69" s="280"/>
      <c r="E69" s="280"/>
      <c r="F69" s="280"/>
      <c r="G69" s="280"/>
      <c r="H69" s="280"/>
      <c r="I69" s="280"/>
      <c r="J69" s="280"/>
      <c r="K69" s="280"/>
      <c r="L69" s="280"/>
      <c r="M69" s="281">
        <f t="shared" si="2"/>
        <v>90000</v>
      </c>
      <c r="N69" s="279"/>
      <c r="O69">
        <v>402</v>
      </c>
    </row>
    <row r="70" spans="1:15" customFormat="1" ht="25.5" customHeight="1">
      <c r="A70" s="89">
        <v>243</v>
      </c>
      <c r="B70" s="86" t="s">
        <v>204</v>
      </c>
      <c r="C70" s="280">
        <v>5500</v>
      </c>
      <c r="D70" s="280"/>
      <c r="E70" s="280"/>
      <c r="F70" s="280"/>
      <c r="G70" s="280"/>
      <c r="H70" s="280"/>
      <c r="I70" s="280"/>
      <c r="J70" s="280"/>
      <c r="K70" s="280"/>
      <c r="L70" s="280"/>
      <c r="M70" s="281">
        <f t="shared" si="2"/>
        <v>5500</v>
      </c>
      <c r="N70" s="279"/>
      <c r="O70">
        <v>403</v>
      </c>
    </row>
    <row r="71" spans="1:15" customFormat="1" ht="25.5" customHeight="1">
      <c r="A71" s="89">
        <v>244</v>
      </c>
      <c r="B71" s="86" t="s">
        <v>205</v>
      </c>
      <c r="C71" s="280">
        <v>12100</v>
      </c>
      <c r="D71" s="280"/>
      <c r="E71" s="280"/>
      <c r="F71" s="280"/>
      <c r="G71" s="280"/>
      <c r="H71" s="280"/>
      <c r="I71" s="280"/>
      <c r="J71" s="280"/>
      <c r="K71" s="280"/>
      <c r="L71" s="280"/>
      <c r="M71" s="281">
        <f t="shared" ref="M71:M134" si="14">SUM(C71:L71)</f>
        <v>12100</v>
      </c>
      <c r="N71" s="279"/>
      <c r="O71">
        <v>404</v>
      </c>
    </row>
    <row r="72" spans="1:15" customFormat="1" ht="25.5" customHeight="1">
      <c r="A72" s="89">
        <v>245</v>
      </c>
      <c r="B72" s="86" t="s">
        <v>206</v>
      </c>
      <c r="C72" s="280">
        <v>495</v>
      </c>
      <c r="D72" s="280"/>
      <c r="E72" s="280"/>
      <c r="F72" s="280"/>
      <c r="G72" s="280"/>
      <c r="H72" s="280"/>
      <c r="I72" s="280"/>
      <c r="J72" s="280"/>
      <c r="K72" s="280"/>
      <c r="L72" s="280"/>
      <c r="M72" s="281">
        <f t="shared" si="14"/>
        <v>495</v>
      </c>
      <c r="N72" s="279"/>
      <c r="O72">
        <v>405</v>
      </c>
    </row>
    <row r="73" spans="1:15" customFormat="1" ht="25.5" customHeight="1">
      <c r="A73" s="89">
        <v>246</v>
      </c>
      <c r="B73" s="86" t="s">
        <v>207</v>
      </c>
      <c r="C73" s="280">
        <v>162000</v>
      </c>
      <c r="D73" s="280"/>
      <c r="E73" s="280"/>
      <c r="F73" s="280"/>
      <c r="G73" s="280"/>
      <c r="H73" s="280"/>
      <c r="I73" s="280"/>
      <c r="J73" s="280"/>
      <c r="K73" s="280"/>
      <c r="L73" s="280"/>
      <c r="M73" s="281">
        <f t="shared" si="14"/>
        <v>162000</v>
      </c>
      <c r="N73" s="279"/>
      <c r="O73">
        <v>406</v>
      </c>
    </row>
    <row r="74" spans="1:15" customFormat="1" ht="25.5" customHeight="1">
      <c r="A74" s="89">
        <v>247</v>
      </c>
      <c r="B74" s="86" t="s">
        <v>208</v>
      </c>
      <c r="C74" s="280">
        <v>63000</v>
      </c>
      <c r="D74" s="280"/>
      <c r="E74" s="280"/>
      <c r="F74" s="280"/>
      <c r="G74" s="280"/>
      <c r="H74" s="280"/>
      <c r="I74" s="280"/>
      <c r="J74" s="280"/>
      <c r="K74" s="280"/>
      <c r="L74" s="280"/>
      <c r="M74" s="281">
        <f t="shared" si="14"/>
        <v>63000</v>
      </c>
      <c r="N74" s="279"/>
      <c r="O74">
        <v>407</v>
      </c>
    </row>
    <row r="75" spans="1:15" customFormat="1" ht="25.5" customHeight="1">
      <c r="A75" s="89">
        <v>248</v>
      </c>
      <c r="B75" s="86" t="s">
        <v>209</v>
      </c>
      <c r="C75" s="280">
        <v>132000</v>
      </c>
      <c r="D75" s="280"/>
      <c r="E75" s="280"/>
      <c r="F75" s="280"/>
      <c r="G75" s="280"/>
      <c r="H75" s="280"/>
      <c r="I75" s="280"/>
      <c r="J75" s="280"/>
      <c r="K75" s="280"/>
      <c r="L75" s="280"/>
      <c r="M75" s="281">
        <f t="shared" si="14"/>
        <v>132000</v>
      </c>
      <c r="N75" s="279"/>
      <c r="O75">
        <v>499</v>
      </c>
    </row>
    <row r="76" spans="1:15" customFormat="1" ht="25.5" customHeight="1">
      <c r="A76" s="89">
        <v>249</v>
      </c>
      <c r="B76" s="86" t="s">
        <v>210</v>
      </c>
      <c r="C76" s="280">
        <v>63000</v>
      </c>
      <c r="D76" s="280"/>
      <c r="E76" s="280"/>
      <c r="F76" s="280"/>
      <c r="G76" s="280"/>
      <c r="H76" s="280"/>
      <c r="I76" s="280"/>
      <c r="J76" s="280"/>
      <c r="K76" s="280"/>
      <c r="L76" s="280"/>
      <c r="M76" s="281">
        <f t="shared" si="14"/>
        <v>63000</v>
      </c>
      <c r="N76" s="279"/>
    </row>
    <row r="77" spans="1:15" customFormat="1" ht="25.5" customHeight="1">
      <c r="A77" s="83">
        <v>2500</v>
      </c>
      <c r="B77" s="84" t="s">
        <v>211</v>
      </c>
      <c r="C77" s="278">
        <f t="shared" ref="C77:N77" si="15">SUM(C78:C84)</f>
        <v>1008400</v>
      </c>
      <c r="D77" s="278">
        <f>SUM(D78:D84)</f>
        <v>0</v>
      </c>
      <c r="E77" s="278">
        <f t="shared" si="15"/>
        <v>0</v>
      </c>
      <c r="F77" s="278">
        <f t="shared" si="15"/>
        <v>0</v>
      </c>
      <c r="G77" s="278">
        <f t="shared" si="15"/>
        <v>0</v>
      </c>
      <c r="H77" s="278">
        <f t="shared" si="15"/>
        <v>0</v>
      </c>
      <c r="I77" s="278">
        <f t="shared" si="15"/>
        <v>0</v>
      </c>
      <c r="J77" s="278">
        <f t="shared" si="15"/>
        <v>0</v>
      </c>
      <c r="K77" s="278">
        <f t="shared" si="15"/>
        <v>0</v>
      </c>
      <c r="L77" s="278">
        <f t="shared" si="15"/>
        <v>0</v>
      </c>
      <c r="M77" s="278">
        <f t="shared" si="14"/>
        <v>1008400</v>
      </c>
      <c r="N77" s="284">
        <f t="shared" si="15"/>
        <v>0</v>
      </c>
      <c r="O77">
        <v>501</v>
      </c>
    </row>
    <row r="78" spans="1:15" customFormat="1" ht="25.5" customHeight="1">
      <c r="A78" s="89">
        <v>251</v>
      </c>
      <c r="B78" s="86" t="s">
        <v>212</v>
      </c>
      <c r="C78" s="280"/>
      <c r="D78" s="280"/>
      <c r="E78" s="280"/>
      <c r="F78" s="280"/>
      <c r="G78" s="280"/>
      <c r="H78" s="280"/>
      <c r="I78" s="280"/>
      <c r="J78" s="280"/>
      <c r="K78" s="280"/>
      <c r="L78" s="280"/>
      <c r="M78" s="281">
        <f t="shared" si="14"/>
        <v>0</v>
      </c>
      <c r="N78" s="279"/>
      <c r="O78">
        <v>502</v>
      </c>
    </row>
    <row r="79" spans="1:15" customFormat="1" ht="25.5" customHeight="1">
      <c r="A79" s="89">
        <v>252</v>
      </c>
      <c r="B79" s="86" t="s">
        <v>213</v>
      </c>
      <c r="C79" s="280">
        <v>6600</v>
      </c>
      <c r="D79" s="280"/>
      <c r="E79" s="280"/>
      <c r="F79" s="280"/>
      <c r="G79" s="280"/>
      <c r="H79" s="280"/>
      <c r="I79" s="280"/>
      <c r="J79" s="280"/>
      <c r="K79" s="280"/>
      <c r="L79" s="280"/>
      <c r="M79" s="281">
        <f t="shared" si="14"/>
        <v>6600</v>
      </c>
      <c r="N79" s="279"/>
      <c r="O79">
        <v>503</v>
      </c>
    </row>
    <row r="80" spans="1:15" customFormat="1" ht="25.5" customHeight="1">
      <c r="A80" s="89">
        <v>253</v>
      </c>
      <c r="B80" s="86" t="s">
        <v>214</v>
      </c>
      <c r="C80" s="280">
        <v>168000</v>
      </c>
      <c r="D80" s="280"/>
      <c r="E80" s="280"/>
      <c r="F80" s="280"/>
      <c r="G80" s="280"/>
      <c r="H80" s="280"/>
      <c r="I80" s="280"/>
      <c r="J80" s="280"/>
      <c r="K80" s="280"/>
      <c r="L80" s="280"/>
      <c r="M80" s="281">
        <f t="shared" si="14"/>
        <v>168000</v>
      </c>
      <c r="N80" s="279"/>
      <c r="O80">
        <v>599</v>
      </c>
    </row>
    <row r="81" spans="1:15" customFormat="1" ht="25.5" customHeight="1">
      <c r="A81" s="89">
        <v>254</v>
      </c>
      <c r="B81" s="86" t="s">
        <v>215</v>
      </c>
      <c r="C81" s="280">
        <v>8800</v>
      </c>
      <c r="D81" s="280"/>
      <c r="E81" s="280"/>
      <c r="F81" s="280"/>
      <c r="G81" s="280"/>
      <c r="H81" s="280"/>
      <c r="I81" s="280"/>
      <c r="J81" s="280"/>
      <c r="K81" s="280"/>
      <c r="L81" s="280"/>
      <c r="M81" s="281">
        <f t="shared" si="14"/>
        <v>8800</v>
      </c>
      <c r="N81" s="279"/>
    </row>
    <row r="82" spans="1:15" customFormat="1" ht="25.5" customHeight="1">
      <c r="A82" s="89">
        <v>255</v>
      </c>
      <c r="B82" s="86" t="s">
        <v>216</v>
      </c>
      <c r="C82" s="280"/>
      <c r="D82" s="280"/>
      <c r="E82" s="280"/>
      <c r="F82" s="280"/>
      <c r="G82" s="280"/>
      <c r="H82" s="280"/>
      <c r="I82" s="280"/>
      <c r="J82" s="280"/>
      <c r="K82" s="280"/>
      <c r="L82" s="280"/>
      <c r="M82" s="281">
        <f t="shared" si="14"/>
        <v>0</v>
      </c>
      <c r="N82" s="279"/>
      <c r="O82">
        <v>901</v>
      </c>
    </row>
    <row r="83" spans="1:15" customFormat="1" ht="25.5" customHeight="1">
      <c r="A83" s="89">
        <v>256</v>
      </c>
      <c r="B83" s="86" t="s">
        <v>217</v>
      </c>
      <c r="C83" s="280"/>
      <c r="D83" s="280"/>
      <c r="E83" s="280"/>
      <c r="F83" s="280"/>
      <c r="G83" s="280"/>
      <c r="H83" s="280"/>
      <c r="I83" s="280"/>
      <c r="J83" s="280"/>
      <c r="K83" s="280"/>
      <c r="L83" s="280"/>
      <c r="M83" s="281">
        <f t="shared" si="14"/>
        <v>0</v>
      </c>
      <c r="N83" s="279"/>
      <c r="O83">
        <v>902</v>
      </c>
    </row>
    <row r="84" spans="1:15" customFormat="1" ht="25.5" customHeight="1">
      <c r="A84" s="89">
        <v>259</v>
      </c>
      <c r="B84" s="86" t="s">
        <v>218</v>
      </c>
      <c r="C84" s="280">
        <v>825000</v>
      </c>
      <c r="D84" s="280"/>
      <c r="E84" s="280"/>
      <c r="F84" s="280"/>
      <c r="G84" s="280"/>
      <c r="H84" s="280"/>
      <c r="I84" s="280"/>
      <c r="J84" s="280"/>
      <c r="K84" s="280"/>
      <c r="L84" s="280"/>
      <c r="M84" s="281">
        <f t="shared" si="14"/>
        <v>825000</v>
      </c>
      <c r="N84" s="279"/>
      <c r="O84">
        <v>903</v>
      </c>
    </row>
    <row r="85" spans="1:15" customFormat="1" ht="25.5" customHeight="1">
      <c r="A85" s="83">
        <v>2600</v>
      </c>
      <c r="B85" s="84" t="s">
        <v>219</v>
      </c>
      <c r="C85" s="278">
        <f t="shared" ref="C85:N85" si="16">SUM(C86:C87)</f>
        <v>1094200</v>
      </c>
      <c r="D85" s="278">
        <f>SUM(D86:D87)</f>
        <v>0</v>
      </c>
      <c r="E85" s="278">
        <f t="shared" si="16"/>
        <v>0</v>
      </c>
      <c r="F85" s="278">
        <f t="shared" si="16"/>
        <v>0</v>
      </c>
      <c r="G85" s="278">
        <f t="shared" si="16"/>
        <v>1899400.85</v>
      </c>
      <c r="H85" s="278">
        <f t="shared" si="16"/>
        <v>0</v>
      </c>
      <c r="I85" s="278">
        <f t="shared" si="16"/>
        <v>0</v>
      </c>
      <c r="J85" s="278">
        <f t="shared" si="16"/>
        <v>0</v>
      </c>
      <c r="K85" s="278">
        <f t="shared" si="16"/>
        <v>0</v>
      </c>
      <c r="L85" s="278">
        <f t="shared" si="16"/>
        <v>0</v>
      </c>
      <c r="M85" s="278">
        <f t="shared" si="14"/>
        <v>2993600.85</v>
      </c>
      <c r="N85" s="284">
        <f t="shared" si="16"/>
        <v>0</v>
      </c>
      <c r="O85">
        <v>904</v>
      </c>
    </row>
    <row r="86" spans="1:15" customFormat="1" ht="25.5" customHeight="1">
      <c r="A86" s="89">
        <v>261</v>
      </c>
      <c r="B86" s="86" t="s">
        <v>220</v>
      </c>
      <c r="C86" s="280">
        <v>1094200</v>
      </c>
      <c r="D86" s="280"/>
      <c r="E86" s="280"/>
      <c r="F86" s="280"/>
      <c r="G86" s="280">
        <v>1899400.85</v>
      </c>
      <c r="H86" s="280"/>
      <c r="I86" s="280"/>
      <c r="J86" s="280"/>
      <c r="K86" s="280"/>
      <c r="L86" s="280"/>
      <c r="M86" s="281">
        <f t="shared" si="14"/>
        <v>2993600.85</v>
      </c>
      <c r="N86" s="279"/>
      <c r="O86">
        <v>999</v>
      </c>
    </row>
    <row r="87" spans="1:15" customFormat="1" ht="25.5" customHeight="1">
      <c r="A87" s="89">
        <v>262</v>
      </c>
      <c r="B87" s="86" t="s">
        <v>221</v>
      </c>
      <c r="C87" s="280"/>
      <c r="D87" s="280"/>
      <c r="E87" s="280"/>
      <c r="F87" s="280"/>
      <c r="G87" s="280"/>
      <c r="H87" s="280"/>
      <c r="I87" s="280"/>
      <c r="J87" s="280"/>
      <c r="K87" s="280"/>
      <c r="L87" s="280"/>
      <c r="M87" s="281">
        <f t="shared" si="14"/>
        <v>0</v>
      </c>
      <c r="N87" s="279"/>
    </row>
    <row r="88" spans="1:15" customFormat="1" ht="30">
      <c r="A88" s="83">
        <v>2700</v>
      </c>
      <c r="B88" s="84" t="s">
        <v>222</v>
      </c>
      <c r="C88" s="278">
        <f t="shared" ref="C88:N88" si="17">SUM(C89:C93)</f>
        <v>81850</v>
      </c>
      <c r="D88" s="278">
        <f>SUM(D89:D93)</f>
        <v>0</v>
      </c>
      <c r="E88" s="278">
        <f t="shared" si="17"/>
        <v>0</v>
      </c>
      <c r="F88" s="278">
        <f t="shared" si="17"/>
        <v>0</v>
      </c>
      <c r="G88" s="278">
        <f t="shared" si="17"/>
        <v>0</v>
      </c>
      <c r="H88" s="278">
        <f t="shared" si="17"/>
        <v>0</v>
      </c>
      <c r="I88" s="278">
        <f t="shared" si="17"/>
        <v>0</v>
      </c>
      <c r="J88" s="278">
        <f t="shared" si="17"/>
        <v>0</v>
      </c>
      <c r="K88" s="278">
        <f t="shared" si="17"/>
        <v>0</v>
      </c>
      <c r="L88" s="278">
        <f t="shared" si="17"/>
        <v>0</v>
      </c>
      <c r="M88" s="278">
        <f t="shared" si="14"/>
        <v>81850</v>
      </c>
      <c r="N88" s="284">
        <f t="shared" si="17"/>
        <v>0</v>
      </c>
    </row>
    <row r="89" spans="1:15" customFormat="1" ht="25.5" customHeight="1">
      <c r="A89" s="89">
        <v>271</v>
      </c>
      <c r="B89" s="86" t="s">
        <v>223</v>
      </c>
      <c r="C89" s="280">
        <v>45000</v>
      </c>
      <c r="D89" s="280"/>
      <c r="E89" s="280"/>
      <c r="F89" s="280"/>
      <c r="G89" s="280"/>
      <c r="H89" s="280"/>
      <c r="I89" s="280"/>
      <c r="J89" s="280"/>
      <c r="K89" s="280"/>
      <c r="L89" s="280"/>
      <c r="M89" s="281">
        <f t="shared" si="14"/>
        <v>45000</v>
      </c>
      <c r="N89" s="279"/>
    </row>
    <row r="90" spans="1:15" customFormat="1" ht="25.5" customHeight="1">
      <c r="A90" s="89">
        <v>272</v>
      </c>
      <c r="B90" s="86" t="s">
        <v>224</v>
      </c>
      <c r="C90" s="280">
        <v>2200</v>
      </c>
      <c r="D90" s="280"/>
      <c r="E90" s="280"/>
      <c r="F90" s="280"/>
      <c r="G90" s="280"/>
      <c r="H90" s="280"/>
      <c r="I90" s="280"/>
      <c r="J90" s="280"/>
      <c r="K90" s="280"/>
      <c r="L90" s="280"/>
      <c r="M90" s="281">
        <f t="shared" si="14"/>
        <v>2200</v>
      </c>
      <c r="N90" s="279"/>
    </row>
    <row r="91" spans="1:15" customFormat="1" ht="25.5" customHeight="1">
      <c r="A91" s="89">
        <v>273</v>
      </c>
      <c r="B91" s="86" t="s">
        <v>225</v>
      </c>
      <c r="C91" s="280">
        <v>33000</v>
      </c>
      <c r="D91" s="280"/>
      <c r="E91" s="280"/>
      <c r="F91" s="280"/>
      <c r="G91" s="280"/>
      <c r="H91" s="280"/>
      <c r="I91" s="280"/>
      <c r="J91" s="280"/>
      <c r="K91" s="280"/>
      <c r="L91" s="280"/>
      <c r="M91" s="281">
        <f t="shared" si="14"/>
        <v>33000</v>
      </c>
      <c r="N91" s="279"/>
    </row>
    <row r="92" spans="1:15" customFormat="1" ht="25.5" customHeight="1">
      <c r="A92" s="89">
        <v>274</v>
      </c>
      <c r="B92" s="86" t="s">
        <v>226</v>
      </c>
      <c r="C92" s="280"/>
      <c r="D92" s="280"/>
      <c r="E92" s="280"/>
      <c r="F92" s="280"/>
      <c r="G92" s="280"/>
      <c r="H92" s="280"/>
      <c r="I92" s="280"/>
      <c r="J92" s="280"/>
      <c r="K92" s="280"/>
      <c r="L92" s="280"/>
      <c r="M92" s="281">
        <f t="shared" si="14"/>
        <v>0</v>
      </c>
      <c r="N92" s="279"/>
    </row>
    <row r="93" spans="1:15" customFormat="1" ht="25.5" customHeight="1">
      <c r="A93" s="89">
        <v>275</v>
      </c>
      <c r="B93" s="86" t="s">
        <v>227</v>
      </c>
      <c r="C93" s="280">
        <v>1650</v>
      </c>
      <c r="D93" s="280"/>
      <c r="E93" s="280"/>
      <c r="F93" s="280"/>
      <c r="G93" s="280"/>
      <c r="H93" s="280"/>
      <c r="I93" s="280"/>
      <c r="J93" s="280"/>
      <c r="K93" s="280"/>
      <c r="L93" s="280"/>
      <c r="M93" s="281">
        <f t="shared" si="14"/>
        <v>1650</v>
      </c>
      <c r="N93" s="279"/>
    </row>
    <row r="94" spans="1:15" customFormat="1" ht="25.5" customHeight="1">
      <c r="A94" s="83">
        <v>2800</v>
      </c>
      <c r="B94" s="84" t="s">
        <v>228</v>
      </c>
      <c r="C94" s="278">
        <f t="shared" ref="C94:N94" si="18">SUM(C95:C97)</f>
        <v>2000</v>
      </c>
      <c r="D94" s="278">
        <f>SUM(D95:D97)</f>
        <v>0</v>
      </c>
      <c r="E94" s="278">
        <f t="shared" si="18"/>
        <v>0</v>
      </c>
      <c r="F94" s="278">
        <f t="shared" si="18"/>
        <v>0</v>
      </c>
      <c r="G94" s="278">
        <f t="shared" si="18"/>
        <v>0</v>
      </c>
      <c r="H94" s="278">
        <f t="shared" si="18"/>
        <v>0</v>
      </c>
      <c r="I94" s="278">
        <f t="shared" si="18"/>
        <v>0</v>
      </c>
      <c r="J94" s="278">
        <f t="shared" si="18"/>
        <v>0</v>
      </c>
      <c r="K94" s="278">
        <f t="shared" si="18"/>
        <v>0</v>
      </c>
      <c r="L94" s="278">
        <f t="shared" si="18"/>
        <v>0</v>
      </c>
      <c r="M94" s="278">
        <f t="shared" si="14"/>
        <v>2000</v>
      </c>
      <c r="N94" s="284">
        <f t="shared" si="18"/>
        <v>0</v>
      </c>
    </row>
    <row r="95" spans="1:15" customFormat="1" ht="25.5" customHeight="1">
      <c r="A95" s="89">
        <v>281</v>
      </c>
      <c r="B95" s="86" t="s">
        <v>229</v>
      </c>
      <c r="C95" s="280"/>
      <c r="D95" s="280"/>
      <c r="E95" s="280"/>
      <c r="F95" s="280"/>
      <c r="G95" s="280"/>
      <c r="H95" s="280"/>
      <c r="I95" s="280"/>
      <c r="J95" s="280"/>
      <c r="K95" s="280"/>
      <c r="L95" s="280"/>
      <c r="M95" s="281">
        <f t="shared" si="14"/>
        <v>0</v>
      </c>
      <c r="N95" s="279"/>
    </row>
    <row r="96" spans="1:15" customFormat="1" ht="25.5" customHeight="1">
      <c r="A96" s="89">
        <v>282</v>
      </c>
      <c r="B96" s="86" t="s">
        <v>230</v>
      </c>
      <c r="C96" s="280">
        <v>2000</v>
      </c>
      <c r="D96" s="280"/>
      <c r="E96" s="280"/>
      <c r="F96" s="280"/>
      <c r="G96" s="280"/>
      <c r="H96" s="280"/>
      <c r="I96" s="280"/>
      <c r="J96" s="280"/>
      <c r="K96" s="280"/>
      <c r="L96" s="280"/>
      <c r="M96" s="281">
        <f t="shared" si="14"/>
        <v>2000</v>
      </c>
      <c r="N96" s="279"/>
    </row>
    <row r="97" spans="1:14" customFormat="1" ht="25.5" customHeight="1">
      <c r="A97" s="89">
        <v>283</v>
      </c>
      <c r="B97" s="86" t="s">
        <v>231</v>
      </c>
      <c r="C97" s="280"/>
      <c r="D97" s="280"/>
      <c r="E97" s="280"/>
      <c r="F97" s="280"/>
      <c r="G97" s="280"/>
      <c r="H97" s="280"/>
      <c r="I97" s="280"/>
      <c r="J97" s="280"/>
      <c r="K97" s="280"/>
      <c r="L97" s="280"/>
      <c r="M97" s="281">
        <f t="shared" si="14"/>
        <v>0</v>
      </c>
      <c r="N97" s="279"/>
    </row>
    <row r="98" spans="1:14" customFormat="1" ht="25.5" customHeight="1">
      <c r="A98" s="83">
        <v>2900</v>
      </c>
      <c r="B98" s="84" t="s">
        <v>232</v>
      </c>
      <c r="C98" s="278">
        <f t="shared" ref="C98:N98" si="19">SUM(C99:C107)</f>
        <v>206200</v>
      </c>
      <c r="D98" s="278">
        <f>SUM(D99:D107)</f>
        <v>0</v>
      </c>
      <c r="E98" s="278">
        <f t="shared" si="19"/>
        <v>0</v>
      </c>
      <c r="F98" s="278">
        <f t="shared" si="19"/>
        <v>0</v>
      </c>
      <c r="G98" s="278">
        <f t="shared" si="19"/>
        <v>400000</v>
      </c>
      <c r="H98" s="278">
        <f t="shared" si="19"/>
        <v>0</v>
      </c>
      <c r="I98" s="278">
        <f t="shared" si="19"/>
        <v>0</v>
      </c>
      <c r="J98" s="278">
        <f t="shared" si="19"/>
        <v>0</v>
      </c>
      <c r="K98" s="278">
        <f t="shared" si="19"/>
        <v>0</v>
      </c>
      <c r="L98" s="278">
        <f t="shared" si="19"/>
        <v>0</v>
      </c>
      <c r="M98" s="278">
        <f t="shared" si="14"/>
        <v>606200</v>
      </c>
      <c r="N98" s="284">
        <f t="shared" si="19"/>
        <v>0</v>
      </c>
    </row>
    <row r="99" spans="1:14" customFormat="1" ht="25.5" customHeight="1">
      <c r="A99" s="89">
        <v>291</v>
      </c>
      <c r="B99" s="86" t="s">
        <v>233</v>
      </c>
      <c r="C99" s="280">
        <v>55000</v>
      </c>
      <c r="D99" s="280"/>
      <c r="E99" s="280"/>
      <c r="F99" s="280"/>
      <c r="G99" s="280"/>
      <c r="H99" s="280"/>
      <c r="I99" s="280"/>
      <c r="J99" s="280"/>
      <c r="K99" s="280"/>
      <c r="L99" s="280"/>
      <c r="M99" s="281">
        <f t="shared" si="14"/>
        <v>55000</v>
      </c>
      <c r="N99" s="279"/>
    </row>
    <row r="100" spans="1:14" customFormat="1" ht="25.5" customHeight="1">
      <c r="A100" s="89">
        <v>292</v>
      </c>
      <c r="B100" s="86" t="s">
        <v>234</v>
      </c>
      <c r="C100" s="280">
        <v>8800</v>
      </c>
      <c r="D100" s="280"/>
      <c r="E100" s="280"/>
      <c r="F100" s="280"/>
      <c r="G100" s="280">
        <v>126500</v>
      </c>
      <c r="H100" s="280"/>
      <c r="I100" s="280"/>
      <c r="J100" s="280"/>
      <c r="K100" s="280"/>
      <c r="L100" s="280"/>
      <c r="M100" s="281">
        <f t="shared" si="14"/>
        <v>135300</v>
      </c>
      <c r="N100" s="279"/>
    </row>
    <row r="101" spans="1:14" customFormat="1" ht="38.25" customHeight="1">
      <c r="A101" s="89">
        <v>293</v>
      </c>
      <c r="B101" s="86" t="s">
        <v>235</v>
      </c>
      <c r="C101" s="280">
        <v>11000</v>
      </c>
      <c r="D101" s="280"/>
      <c r="E101" s="280"/>
      <c r="F101" s="280"/>
      <c r="G101" s="280"/>
      <c r="H101" s="280"/>
      <c r="I101" s="280"/>
      <c r="J101" s="280"/>
      <c r="K101" s="280"/>
      <c r="L101" s="280"/>
      <c r="M101" s="281">
        <f t="shared" si="14"/>
        <v>11000</v>
      </c>
      <c r="N101" s="279"/>
    </row>
    <row r="102" spans="1:14" customFormat="1" ht="25.5">
      <c r="A102" s="89">
        <v>294</v>
      </c>
      <c r="B102" s="86" t="s">
        <v>236</v>
      </c>
      <c r="C102" s="280">
        <v>11000</v>
      </c>
      <c r="D102" s="280"/>
      <c r="E102" s="280"/>
      <c r="F102" s="280"/>
      <c r="G102" s="280"/>
      <c r="H102" s="280"/>
      <c r="I102" s="280"/>
      <c r="J102" s="280"/>
      <c r="K102" s="280"/>
      <c r="L102" s="280"/>
      <c r="M102" s="281">
        <f t="shared" si="14"/>
        <v>11000</v>
      </c>
      <c r="N102" s="279"/>
    </row>
    <row r="103" spans="1:14" customFormat="1" ht="42" customHeight="1">
      <c r="A103" s="89">
        <v>295</v>
      </c>
      <c r="B103" s="86" t="s">
        <v>237</v>
      </c>
      <c r="C103" s="280">
        <v>5000</v>
      </c>
      <c r="D103" s="280"/>
      <c r="E103" s="280"/>
      <c r="F103" s="280"/>
      <c r="G103" s="280"/>
      <c r="H103" s="280"/>
      <c r="I103" s="280"/>
      <c r="J103" s="280"/>
      <c r="K103" s="280"/>
      <c r="L103" s="280"/>
      <c r="M103" s="281">
        <f t="shared" si="14"/>
        <v>5000</v>
      </c>
      <c r="N103" s="279"/>
    </row>
    <row r="104" spans="1:14" customFormat="1" ht="26.25" customHeight="1">
      <c r="A104" s="89">
        <v>296</v>
      </c>
      <c r="B104" s="86" t="s">
        <v>238</v>
      </c>
      <c r="C104" s="280">
        <v>115400</v>
      </c>
      <c r="D104" s="280"/>
      <c r="E104" s="280"/>
      <c r="F104" s="280"/>
      <c r="G104" s="280">
        <v>126500</v>
      </c>
      <c r="H104" s="280"/>
      <c r="I104" s="280"/>
      <c r="J104" s="280"/>
      <c r="K104" s="280"/>
      <c r="L104" s="280"/>
      <c r="M104" s="281">
        <f t="shared" si="14"/>
        <v>241900</v>
      </c>
      <c r="N104" s="279"/>
    </row>
    <row r="105" spans="1:14" customFormat="1" ht="24.75" customHeight="1">
      <c r="A105" s="89">
        <v>297</v>
      </c>
      <c r="B105" s="86" t="s">
        <v>239</v>
      </c>
      <c r="C105" s="280"/>
      <c r="D105" s="280"/>
      <c r="E105" s="280"/>
      <c r="F105" s="280"/>
      <c r="G105" s="280"/>
      <c r="H105" s="280"/>
      <c r="I105" s="280"/>
      <c r="J105" s="280"/>
      <c r="K105" s="280"/>
      <c r="L105" s="280"/>
      <c r="M105" s="281">
        <f t="shared" si="14"/>
        <v>0</v>
      </c>
      <c r="N105" s="279"/>
    </row>
    <row r="106" spans="1:14" customFormat="1" ht="30" customHeight="1">
      <c r="A106" s="89">
        <v>298</v>
      </c>
      <c r="B106" s="86" t="s">
        <v>240</v>
      </c>
      <c r="C106" s="280"/>
      <c r="D106" s="280"/>
      <c r="E106" s="280"/>
      <c r="F106" s="280"/>
      <c r="G106" s="280">
        <v>147000</v>
      </c>
      <c r="H106" s="280"/>
      <c r="I106" s="280"/>
      <c r="J106" s="280"/>
      <c r="K106" s="280"/>
      <c r="L106" s="280"/>
      <c r="M106" s="281">
        <f t="shared" si="14"/>
        <v>147000</v>
      </c>
      <c r="N106" s="279"/>
    </row>
    <row r="107" spans="1:14" customFormat="1" ht="25.5" customHeight="1">
      <c r="A107" s="89">
        <v>299</v>
      </c>
      <c r="B107" s="86" t="s">
        <v>241</v>
      </c>
      <c r="C107" s="280"/>
      <c r="D107" s="280"/>
      <c r="E107" s="280"/>
      <c r="F107" s="280"/>
      <c r="G107" s="280"/>
      <c r="H107" s="280"/>
      <c r="I107" s="280"/>
      <c r="J107" s="280"/>
      <c r="K107" s="280"/>
      <c r="L107" s="280"/>
      <c r="M107" s="281">
        <f t="shared" si="14"/>
        <v>0</v>
      </c>
      <c r="N107" s="279"/>
    </row>
    <row r="108" spans="1:14" s="176" customFormat="1" ht="25.5" customHeight="1">
      <c r="A108" s="172">
        <v>3000</v>
      </c>
      <c r="B108" s="173" t="s">
        <v>52</v>
      </c>
      <c r="C108" s="285">
        <f t="shared" ref="C108:N108" si="20">C109+C119+C129+C139+C149+C159+C167+C177+C183</f>
        <v>0</v>
      </c>
      <c r="D108" s="285">
        <f>D109+D119+D129+D139+D149+D159+D167+D177+D183</f>
        <v>0</v>
      </c>
      <c r="E108" s="285">
        <f t="shared" si="20"/>
        <v>0</v>
      </c>
      <c r="F108" s="285">
        <f t="shared" si="20"/>
        <v>0</v>
      </c>
      <c r="G108" s="285">
        <f t="shared" si="20"/>
        <v>8923086.9499999993</v>
      </c>
      <c r="H108" s="285">
        <f t="shared" si="20"/>
        <v>0</v>
      </c>
      <c r="I108" s="285">
        <f t="shared" si="20"/>
        <v>0</v>
      </c>
      <c r="J108" s="285">
        <f t="shared" si="20"/>
        <v>0</v>
      </c>
      <c r="K108" s="285">
        <f t="shared" si="20"/>
        <v>0</v>
      </c>
      <c r="L108" s="285">
        <f t="shared" si="20"/>
        <v>0</v>
      </c>
      <c r="M108" s="285">
        <f t="shared" si="14"/>
        <v>8923086.9499999993</v>
      </c>
      <c r="N108" s="287">
        <f t="shared" si="20"/>
        <v>0</v>
      </c>
    </row>
    <row r="109" spans="1:14" customFormat="1" ht="25.5" customHeight="1">
      <c r="A109" s="83">
        <v>3100</v>
      </c>
      <c r="B109" s="84" t="s">
        <v>242</v>
      </c>
      <c r="C109" s="278">
        <f>SUM(C110:C118)</f>
        <v>0</v>
      </c>
      <c r="D109" s="278">
        <f>SUM(D110:D118)</f>
        <v>0</v>
      </c>
      <c r="E109" s="278">
        <f t="shared" ref="E109:N109" si="21">SUM(E110:E118)</f>
        <v>0</v>
      </c>
      <c r="F109" s="278">
        <f t="shared" si="21"/>
        <v>0</v>
      </c>
      <c r="G109" s="278">
        <f t="shared" si="21"/>
        <v>5312626.95</v>
      </c>
      <c r="H109" s="278">
        <f t="shared" si="21"/>
        <v>0</v>
      </c>
      <c r="I109" s="278">
        <f t="shared" si="21"/>
        <v>0</v>
      </c>
      <c r="J109" s="278">
        <f t="shared" si="21"/>
        <v>0</v>
      </c>
      <c r="K109" s="278">
        <f t="shared" si="21"/>
        <v>0</v>
      </c>
      <c r="L109" s="278">
        <f t="shared" si="21"/>
        <v>0</v>
      </c>
      <c r="M109" s="278">
        <f t="shared" si="14"/>
        <v>5312626.95</v>
      </c>
      <c r="N109" s="284">
        <f t="shared" si="21"/>
        <v>0</v>
      </c>
    </row>
    <row r="110" spans="1:14" customFormat="1" ht="25.5" customHeight="1">
      <c r="A110" s="89">
        <v>311</v>
      </c>
      <c r="B110" s="86" t="s">
        <v>243</v>
      </c>
      <c r="C110" s="280"/>
      <c r="D110" s="280"/>
      <c r="E110" s="280"/>
      <c r="F110" s="280"/>
      <c r="G110" s="280">
        <v>4953856.95</v>
      </c>
      <c r="H110" s="280"/>
      <c r="I110" s="280"/>
      <c r="J110" s="280"/>
      <c r="K110" s="280"/>
      <c r="L110" s="280"/>
      <c r="M110" s="281">
        <f t="shared" si="14"/>
        <v>4953856.95</v>
      </c>
      <c r="N110" s="279"/>
    </row>
    <row r="111" spans="1:14" customFormat="1" ht="25.5" customHeight="1">
      <c r="A111" s="89">
        <v>312</v>
      </c>
      <c r="B111" s="86" t="s">
        <v>244</v>
      </c>
      <c r="C111" s="280"/>
      <c r="D111" s="280"/>
      <c r="E111" s="280"/>
      <c r="F111" s="280"/>
      <c r="G111" s="280">
        <v>75600</v>
      </c>
      <c r="H111" s="280"/>
      <c r="I111" s="280"/>
      <c r="J111" s="280"/>
      <c r="K111" s="280"/>
      <c r="L111" s="280"/>
      <c r="M111" s="281">
        <f t="shared" si="14"/>
        <v>75600</v>
      </c>
      <c r="N111" s="279"/>
    </row>
    <row r="112" spans="1:14" customFormat="1" ht="25.5" customHeight="1">
      <c r="A112" s="89">
        <v>313</v>
      </c>
      <c r="B112" s="86" t="s">
        <v>245</v>
      </c>
      <c r="C112" s="280"/>
      <c r="D112" s="280"/>
      <c r="E112" s="280"/>
      <c r="F112" s="280"/>
      <c r="G112" s="280"/>
      <c r="H112" s="280"/>
      <c r="I112" s="280"/>
      <c r="J112" s="280"/>
      <c r="K112" s="280"/>
      <c r="L112" s="280"/>
      <c r="M112" s="281">
        <f t="shared" si="14"/>
        <v>0</v>
      </c>
      <c r="N112" s="279"/>
    </row>
    <row r="113" spans="1:14" customFormat="1" ht="25.5" customHeight="1">
      <c r="A113" s="89">
        <v>314</v>
      </c>
      <c r="B113" s="86" t="s">
        <v>246</v>
      </c>
      <c r="C113" s="280"/>
      <c r="D113" s="280"/>
      <c r="E113" s="280"/>
      <c r="F113" s="280"/>
      <c r="G113" s="280">
        <v>78750</v>
      </c>
      <c r="H113" s="280"/>
      <c r="I113" s="280"/>
      <c r="J113" s="280"/>
      <c r="K113" s="280"/>
      <c r="L113" s="280"/>
      <c r="M113" s="281">
        <f t="shared" si="14"/>
        <v>78750</v>
      </c>
      <c r="N113" s="279"/>
    </row>
    <row r="114" spans="1:14" customFormat="1" ht="25.5" customHeight="1">
      <c r="A114" s="89">
        <v>315</v>
      </c>
      <c r="B114" s="86" t="s">
        <v>247</v>
      </c>
      <c r="C114" s="280"/>
      <c r="D114" s="280"/>
      <c r="E114" s="280"/>
      <c r="F114" s="280"/>
      <c r="G114" s="280">
        <v>170100</v>
      </c>
      <c r="H114" s="280"/>
      <c r="I114" s="280"/>
      <c r="J114" s="280"/>
      <c r="K114" s="280"/>
      <c r="L114" s="280"/>
      <c r="M114" s="281">
        <f t="shared" si="14"/>
        <v>170100</v>
      </c>
      <c r="N114" s="279"/>
    </row>
    <row r="115" spans="1:14" customFormat="1" ht="25.5" customHeight="1">
      <c r="A115" s="89">
        <v>316</v>
      </c>
      <c r="B115" s="86" t="s">
        <v>248</v>
      </c>
      <c r="C115" s="280"/>
      <c r="D115" s="280"/>
      <c r="E115" s="280"/>
      <c r="F115" s="280"/>
      <c r="G115" s="280"/>
      <c r="H115" s="280"/>
      <c r="I115" s="280"/>
      <c r="J115" s="280"/>
      <c r="K115" s="280"/>
      <c r="L115" s="280"/>
      <c r="M115" s="281">
        <f t="shared" si="14"/>
        <v>0</v>
      </c>
      <c r="N115" s="279"/>
    </row>
    <row r="116" spans="1:14" customFormat="1" ht="28.15" customHeight="1">
      <c r="A116" s="89">
        <v>317</v>
      </c>
      <c r="B116" s="86" t="s">
        <v>249</v>
      </c>
      <c r="C116" s="280"/>
      <c r="D116" s="280"/>
      <c r="E116" s="280"/>
      <c r="F116" s="280"/>
      <c r="G116" s="280">
        <v>33000</v>
      </c>
      <c r="H116" s="280"/>
      <c r="I116" s="280"/>
      <c r="J116" s="280"/>
      <c r="K116" s="280"/>
      <c r="L116" s="280"/>
      <c r="M116" s="281">
        <f t="shared" si="14"/>
        <v>33000</v>
      </c>
      <c r="N116" s="279"/>
    </row>
    <row r="117" spans="1:14" customFormat="1" ht="25.5" customHeight="1">
      <c r="A117" s="89">
        <v>318</v>
      </c>
      <c r="B117" s="86" t="s">
        <v>250</v>
      </c>
      <c r="C117" s="280"/>
      <c r="D117" s="280"/>
      <c r="E117" s="280"/>
      <c r="F117" s="280"/>
      <c r="G117" s="280">
        <v>1320</v>
      </c>
      <c r="H117" s="280"/>
      <c r="I117" s="280"/>
      <c r="J117" s="280"/>
      <c r="K117" s="280"/>
      <c r="L117" s="280"/>
      <c r="M117" s="281">
        <f t="shared" si="14"/>
        <v>1320</v>
      </c>
      <c r="N117" s="279"/>
    </row>
    <row r="118" spans="1:14" customFormat="1" ht="25.5" customHeight="1">
      <c r="A118" s="89">
        <v>319</v>
      </c>
      <c r="B118" s="86" t="s">
        <v>251</v>
      </c>
      <c r="C118" s="280"/>
      <c r="D118" s="280"/>
      <c r="E118" s="280"/>
      <c r="F118" s="280"/>
      <c r="G118" s="280"/>
      <c r="H118" s="280"/>
      <c r="I118" s="280"/>
      <c r="J118" s="280"/>
      <c r="K118" s="280"/>
      <c r="L118" s="280"/>
      <c r="M118" s="281">
        <f t="shared" si="14"/>
        <v>0</v>
      </c>
      <c r="N118" s="279"/>
    </row>
    <row r="119" spans="1:14" customFormat="1" ht="25.5" customHeight="1">
      <c r="A119" s="83">
        <v>3200</v>
      </c>
      <c r="B119" s="84" t="s">
        <v>252</v>
      </c>
      <c r="C119" s="278">
        <f t="shared" ref="C119:N119" si="22">SUM(C120:C128)</f>
        <v>0</v>
      </c>
      <c r="D119" s="278">
        <f>SUM(D120:D128)</f>
        <v>0</v>
      </c>
      <c r="E119" s="278">
        <f t="shared" si="22"/>
        <v>0</v>
      </c>
      <c r="F119" s="278">
        <f t="shared" si="22"/>
        <v>0</v>
      </c>
      <c r="G119" s="278">
        <f t="shared" si="22"/>
        <v>420000</v>
      </c>
      <c r="H119" s="278">
        <f t="shared" si="22"/>
        <v>0</v>
      </c>
      <c r="I119" s="278">
        <f t="shared" si="22"/>
        <v>0</v>
      </c>
      <c r="J119" s="278">
        <f t="shared" si="22"/>
        <v>0</v>
      </c>
      <c r="K119" s="278">
        <f t="shared" si="22"/>
        <v>0</v>
      </c>
      <c r="L119" s="278">
        <f t="shared" si="22"/>
        <v>0</v>
      </c>
      <c r="M119" s="278">
        <f t="shared" si="14"/>
        <v>420000</v>
      </c>
      <c r="N119" s="284">
        <f t="shared" si="22"/>
        <v>0</v>
      </c>
    </row>
    <row r="120" spans="1:14" ht="25.5" customHeight="1">
      <c r="A120" s="89">
        <v>321</v>
      </c>
      <c r="B120" s="86" t="s">
        <v>253</v>
      </c>
      <c r="C120" s="280"/>
      <c r="D120" s="280"/>
      <c r="E120" s="280"/>
      <c r="F120" s="280"/>
      <c r="G120" s="280"/>
      <c r="H120" s="280"/>
      <c r="I120" s="280"/>
      <c r="J120" s="280"/>
      <c r="K120" s="280"/>
      <c r="L120" s="280"/>
      <c r="M120" s="288">
        <f t="shared" si="14"/>
        <v>0</v>
      </c>
      <c r="N120" s="289"/>
    </row>
    <row r="121" spans="1:14" ht="25.5" customHeight="1">
      <c r="A121" s="89">
        <v>322</v>
      </c>
      <c r="B121" s="86" t="s">
        <v>254</v>
      </c>
      <c r="C121" s="280"/>
      <c r="D121" s="280"/>
      <c r="E121" s="280"/>
      <c r="F121" s="280"/>
      <c r="G121" s="280"/>
      <c r="H121" s="280"/>
      <c r="I121" s="280"/>
      <c r="J121" s="280"/>
      <c r="K121" s="280"/>
      <c r="L121" s="280"/>
      <c r="M121" s="288">
        <f t="shared" si="14"/>
        <v>0</v>
      </c>
      <c r="N121" s="289"/>
    </row>
    <row r="122" spans="1:14" ht="25.5">
      <c r="A122" s="89">
        <v>323</v>
      </c>
      <c r="B122" s="86" t="s">
        <v>255</v>
      </c>
      <c r="C122" s="280"/>
      <c r="D122" s="280"/>
      <c r="E122" s="280"/>
      <c r="F122" s="280"/>
      <c r="G122" s="280"/>
      <c r="H122" s="280"/>
      <c r="I122" s="280"/>
      <c r="J122" s="280"/>
      <c r="K122" s="280"/>
      <c r="L122" s="280"/>
      <c r="M122" s="288">
        <f t="shared" si="14"/>
        <v>0</v>
      </c>
      <c r="N122" s="289"/>
    </row>
    <row r="123" spans="1:14" ht="30" customHeight="1">
      <c r="A123" s="89">
        <v>324</v>
      </c>
      <c r="B123" s="86" t="s">
        <v>256</v>
      </c>
      <c r="C123" s="280"/>
      <c r="D123" s="280"/>
      <c r="E123" s="280"/>
      <c r="F123" s="280"/>
      <c r="G123" s="280"/>
      <c r="H123" s="280"/>
      <c r="I123" s="280"/>
      <c r="J123" s="280"/>
      <c r="K123" s="280"/>
      <c r="L123" s="280"/>
      <c r="M123" s="288">
        <f t="shared" si="14"/>
        <v>0</v>
      </c>
      <c r="N123" s="289"/>
    </row>
    <row r="124" spans="1:14" ht="25.5" customHeight="1">
      <c r="A124" s="89">
        <v>325</v>
      </c>
      <c r="B124" s="86" t="s">
        <v>257</v>
      </c>
      <c r="C124" s="280"/>
      <c r="D124" s="280"/>
      <c r="E124" s="280"/>
      <c r="F124" s="280"/>
      <c r="G124" s="280"/>
      <c r="H124" s="280"/>
      <c r="I124" s="280"/>
      <c r="J124" s="280"/>
      <c r="K124" s="280"/>
      <c r="L124" s="280"/>
      <c r="M124" s="288">
        <f t="shared" si="14"/>
        <v>0</v>
      </c>
      <c r="N124" s="289"/>
    </row>
    <row r="125" spans="1:14" ht="25.5" customHeight="1">
      <c r="A125" s="89">
        <v>326</v>
      </c>
      <c r="B125" s="86" t="s">
        <v>258</v>
      </c>
      <c r="C125" s="280"/>
      <c r="D125" s="280"/>
      <c r="E125" s="280"/>
      <c r="F125" s="280"/>
      <c r="G125" s="280">
        <v>330750</v>
      </c>
      <c r="H125" s="280"/>
      <c r="I125" s="280"/>
      <c r="J125" s="280"/>
      <c r="K125" s="280"/>
      <c r="L125" s="280"/>
      <c r="M125" s="288">
        <f t="shared" si="14"/>
        <v>330750</v>
      </c>
      <c r="N125" s="289"/>
    </row>
    <row r="126" spans="1:14" ht="25.5" customHeight="1">
      <c r="A126" s="89">
        <v>327</v>
      </c>
      <c r="B126" s="86" t="s">
        <v>259</v>
      </c>
      <c r="C126" s="280"/>
      <c r="D126" s="280"/>
      <c r="E126" s="280"/>
      <c r="F126" s="280"/>
      <c r="G126" s="280"/>
      <c r="H126" s="280"/>
      <c r="I126" s="280"/>
      <c r="J126" s="280"/>
      <c r="K126" s="280"/>
      <c r="L126" s="280"/>
      <c r="M126" s="288">
        <f t="shared" si="14"/>
        <v>0</v>
      </c>
      <c r="N126" s="289"/>
    </row>
    <row r="127" spans="1:14" ht="25.5" customHeight="1">
      <c r="A127" s="89">
        <v>328</v>
      </c>
      <c r="B127" s="86" t="s">
        <v>260</v>
      </c>
      <c r="C127" s="280"/>
      <c r="D127" s="280"/>
      <c r="E127" s="280"/>
      <c r="F127" s="280"/>
      <c r="G127" s="280"/>
      <c r="H127" s="280"/>
      <c r="I127" s="280"/>
      <c r="J127" s="280"/>
      <c r="K127" s="280"/>
      <c r="L127" s="280"/>
      <c r="M127" s="288">
        <f t="shared" si="14"/>
        <v>0</v>
      </c>
      <c r="N127" s="289"/>
    </row>
    <row r="128" spans="1:14" ht="25.5" customHeight="1">
      <c r="A128" s="89">
        <v>329</v>
      </c>
      <c r="B128" s="86" t="s">
        <v>261</v>
      </c>
      <c r="C128" s="280"/>
      <c r="D128" s="280"/>
      <c r="E128" s="280"/>
      <c r="F128" s="280"/>
      <c r="G128" s="280">
        <v>89250</v>
      </c>
      <c r="H128" s="280"/>
      <c r="I128" s="280"/>
      <c r="J128" s="280"/>
      <c r="K128" s="280"/>
      <c r="L128" s="280"/>
      <c r="M128" s="288">
        <f t="shared" si="14"/>
        <v>89250</v>
      </c>
      <c r="N128" s="289"/>
    </row>
    <row r="129" spans="1:14" customFormat="1" ht="30">
      <c r="A129" s="83">
        <v>3300</v>
      </c>
      <c r="B129" s="84" t="s">
        <v>262</v>
      </c>
      <c r="C129" s="278">
        <f t="shared" ref="C129:N129" si="23">SUM(C130:C138)</f>
        <v>0</v>
      </c>
      <c r="D129" s="278">
        <f>SUM(D130:D138)</f>
        <v>0</v>
      </c>
      <c r="E129" s="278">
        <f t="shared" si="23"/>
        <v>0</v>
      </c>
      <c r="F129" s="278">
        <f t="shared" si="23"/>
        <v>0</v>
      </c>
      <c r="G129" s="278">
        <f t="shared" si="23"/>
        <v>345800</v>
      </c>
      <c r="H129" s="278">
        <f t="shared" si="23"/>
        <v>0</v>
      </c>
      <c r="I129" s="278">
        <f t="shared" si="23"/>
        <v>0</v>
      </c>
      <c r="J129" s="278">
        <f t="shared" si="23"/>
        <v>0</v>
      </c>
      <c r="K129" s="278">
        <f t="shared" si="23"/>
        <v>0</v>
      </c>
      <c r="L129" s="278">
        <f t="shared" si="23"/>
        <v>0</v>
      </c>
      <c r="M129" s="278">
        <f t="shared" si="14"/>
        <v>345800</v>
      </c>
      <c r="N129" s="284">
        <f t="shared" si="23"/>
        <v>0</v>
      </c>
    </row>
    <row r="130" spans="1:14" customFormat="1" ht="25.5" customHeight="1">
      <c r="A130" s="89">
        <v>331</v>
      </c>
      <c r="B130" s="85" t="s">
        <v>263</v>
      </c>
      <c r="C130" s="280"/>
      <c r="D130" s="280"/>
      <c r="E130" s="280"/>
      <c r="F130" s="280"/>
      <c r="G130" s="280">
        <v>201000</v>
      </c>
      <c r="H130" s="280"/>
      <c r="I130" s="280"/>
      <c r="J130" s="280"/>
      <c r="K130" s="280"/>
      <c r="L130" s="280"/>
      <c r="M130" s="281">
        <f t="shared" si="14"/>
        <v>201000</v>
      </c>
      <c r="N130" s="279"/>
    </row>
    <row r="131" spans="1:14" customFormat="1" ht="30.75" customHeight="1">
      <c r="A131" s="89">
        <v>332</v>
      </c>
      <c r="B131" s="86" t="s">
        <v>264</v>
      </c>
      <c r="C131" s="280"/>
      <c r="D131" s="280"/>
      <c r="E131" s="280"/>
      <c r="F131" s="280"/>
      <c r="G131" s="280">
        <v>55000</v>
      </c>
      <c r="H131" s="280"/>
      <c r="I131" s="280"/>
      <c r="J131" s="280"/>
      <c r="K131" s="280"/>
      <c r="L131" s="280"/>
      <c r="M131" s="281">
        <f t="shared" si="14"/>
        <v>55000</v>
      </c>
      <c r="N131" s="279"/>
    </row>
    <row r="132" spans="1:14" customFormat="1" ht="33" customHeight="1">
      <c r="A132" s="89">
        <v>333</v>
      </c>
      <c r="B132" s="86" t="s">
        <v>265</v>
      </c>
      <c r="C132" s="280"/>
      <c r="D132" s="280"/>
      <c r="E132" s="280"/>
      <c r="F132" s="280"/>
      <c r="G132" s="280"/>
      <c r="H132" s="280"/>
      <c r="I132" s="280"/>
      <c r="J132" s="280"/>
      <c r="K132" s="280"/>
      <c r="L132" s="280"/>
      <c r="M132" s="281">
        <f t="shared" si="14"/>
        <v>0</v>
      </c>
      <c r="N132" s="279"/>
    </row>
    <row r="133" spans="1:14" customFormat="1" ht="25.5" customHeight="1">
      <c r="A133" s="89">
        <v>334</v>
      </c>
      <c r="B133" s="86" t="s">
        <v>266</v>
      </c>
      <c r="C133" s="280"/>
      <c r="D133" s="280"/>
      <c r="E133" s="280"/>
      <c r="F133" s="280"/>
      <c r="G133" s="280">
        <v>5000</v>
      </c>
      <c r="H133" s="280"/>
      <c r="I133" s="280"/>
      <c r="J133" s="280"/>
      <c r="K133" s="280"/>
      <c r="L133" s="280"/>
      <c r="M133" s="281">
        <f t="shared" si="14"/>
        <v>5000</v>
      </c>
      <c r="N133" s="279"/>
    </row>
    <row r="134" spans="1:14" customFormat="1" ht="25.5" customHeight="1">
      <c r="A134" s="89">
        <v>335</v>
      </c>
      <c r="B134" s="86" t="s">
        <v>267</v>
      </c>
      <c r="C134" s="280"/>
      <c r="D134" s="280"/>
      <c r="E134" s="280"/>
      <c r="F134" s="280"/>
      <c r="G134" s="280"/>
      <c r="H134" s="280"/>
      <c r="I134" s="280"/>
      <c r="J134" s="280"/>
      <c r="K134" s="280"/>
      <c r="L134" s="280"/>
      <c r="M134" s="281">
        <f t="shared" si="14"/>
        <v>0</v>
      </c>
      <c r="N134" s="279"/>
    </row>
    <row r="135" spans="1:14" customFormat="1" ht="25.5">
      <c r="A135" s="89">
        <v>336</v>
      </c>
      <c r="B135" s="86" t="s">
        <v>268</v>
      </c>
      <c r="C135" s="280"/>
      <c r="D135" s="280"/>
      <c r="E135" s="280"/>
      <c r="F135" s="280"/>
      <c r="G135" s="280">
        <v>84800</v>
      </c>
      <c r="H135" s="280"/>
      <c r="I135" s="280"/>
      <c r="J135" s="280"/>
      <c r="K135" s="280"/>
      <c r="L135" s="280"/>
      <c r="M135" s="281">
        <f t="shared" ref="M135:M198" si="24">SUM(C135:L135)</f>
        <v>84800</v>
      </c>
      <c r="N135" s="279"/>
    </row>
    <row r="136" spans="1:14" customFormat="1" ht="25.5" customHeight="1">
      <c r="A136" s="89">
        <v>337</v>
      </c>
      <c r="B136" s="86" t="s">
        <v>269</v>
      </c>
      <c r="C136" s="280"/>
      <c r="D136" s="280"/>
      <c r="E136" s="280"/>
      <c r="F136" s="280"/>
      <c r="G136" s="280"/>
      <c r="H136" s="280"/>
      <c r="I136" s="280"/>
      <c r="J136" s="280"/>
      <c r="K136" s="280"/>
      <c r="L136" s="280"/>
      <c r="M136" s="281">
        <f t="shared" si="24"/>
        <v>0</v>
      </c>
      <c r="N136" s="279"/>
    </row>
    <row r="137" spans="1:14" customFormat="1" ht="25.5" customHeight="1">
      <c r="A137" s="89">
        <v>338</v>
      </c>
      <c r="B137" s="86" t="s">
        <v>270</v>
      </c>
      <c r="C137" s="280"/>
      <c r="D137" s="280"/>
      <c r="E137" s="280"/>
      <c r="F137" s="280"/>
      <c r="G137" s="280"/>
      <c r="H137" s="280"/>
      <c r="I137" s="280"/>
      <c r="J137" s="280"/>
      <c r="K137" s="280"/>
      <c r="L137" s="280"/>
      <c r="M137" s="281">
        <f t="shared" si="24"/>
        <v>0</v>
      </c>
      <c r="N137" s="279"/>
    </row>
    <row r="138" spans="1:14" customFormat="1" ht="25.5" customHeight="1">
      <c r="A138" s="89">
        <v>339</v>
      </c>
      <c r="B138" s="86" t="s">
        <v>271</v>
      </c>
      <c r="C138" s="280"/>
      <c r="D138" s="280"/>
      <c r="E138" s="280"/>
      <c r="F138" s="280"/>
      <c r="G138" s="280"/>
      <c r="H138" s="280"/>
      <c r="I138" s="280"/>
      <c r="J138" s="280"/>
      <c r="K138" s="280"/>
      <c r="L138" s="280"/>
      <c r="M138" s="281">
        <f t="shared" si="24"/>
        <v>0</v>
      </c>
      <c r="N138" s="279"/>
    </row>
    <row r="139" spans="1:14" customFormat="1" ht="25.5" customHeight="1">
      <c r="A139" s="83">
        <v>3400</v>
      </c>
      <c r="B139" s="84" t="s">
        <v>272</v>
      </c>
      <c r="C139" s="278">
        <f t="shared" ref="C139:N139" si="25">SUM(C140:C148)</f>
        <v>0</v>
      </c>
      <c r="D139" s="278">
        <f>SUM(D140:D148)</f>
        <v>0</v>
      </c>
      <c r="E139" s="278">
        <f t="shared" si="25"/>
        <v>0</v>
      </c>
      <c r="F139" s="278">
        <f t="shared" si="25"/>
        <v>0</v>
      </c>
      <c r="G139" s="278">
        <f t="shared" si="25"/>
        <v>208125</v>
      </c>
      <c r="H139" s="278">
        <f t="shared" si="25"/>
        <v>0</v>
      </c>
      <c r="I139" s="278">
        <f t="shared" si="25"/>
        <v>0</v>
      </c>
      <c r="J139" s="278">
        <f t="shared" si="25"/>
        <v>0</v>
      </c>
      <c r="K139" s="278">
        <f t="shared" si="25"/>
        <v>0</v>
      </c>
      <c r="L139" s="278">
        <f t="shared" si="25"/>
        <v>0</v>
      </c>
      <c r="M139" s="278">
        <f t="shared" si="24"/>
        <v>208125</v>
      </c>
      <c r="N139" s="284">
        <f t="shared" si="25"/>
        <v>0</v>
      </c>
    </row>
    <row r="140" spans="1:14" customFormat="1" ht="25.5" customHeight="1">
      <c r="A140" s="89">
        <v>341</v>
      </c>
      <c r="B140" s="86" t="s">
        <v>273</v>
      </c>
      <c r="C140" s="280"/>
      <c r="D140" s="280"/>
      <c r="E140" s="280"/>
      <c r="F140" s="280"/>
      <c r="G140" s="280">
        <v>5500</v>
      </c>
      <c r="H140" s="280"/>
      <c r="I140" s="280"/>
      <c r="J140" s="280"/>
      <c r="K140" s="280"/>
      <c r="L140" s="280"/>
      <c r="M140" s="281">
        <f t="shared" si="24"/>
        <v>5500</v>
      </c>
      <c r="N140" s="279"/>
    </row>
    <row r="141" spans="1:14" customFormat="1" ht="25.5" customHeight="1">
      <c r="A141" s="89">
        <v>342</v>
      </c>
      <c r="B141" s="86" t="s">
        <v>274</v>
      </c>
      <c r="C141" s="280"/>
      <c r="D141" s="280"/>
      <c r="E141" s="280"/>
      <c r="F141" s="280"/>
      <c r="G141" s="280"/>
      <c r="H141" s="280"/>
      <c r="I141" s="280"/>
      <c r="J141" s="280"/>
      <c r="K141" s="280"/>
      <c r="L141" s="280"/>
      <c r="M141" s="281">
        <f t="shared" si="24"/>
        <v>0</v>
      </c>
      <c r="N141" s="279"/>
    </row>
    <row r="142" spans="1:14" customFormat="1" ht="25.5" customHeight="1">
      <c r="A142" s="89">
        <v>343</v>
      </c>
      <c r="B142" s="86" t="s">
        <v>275</v>
      </c>
      <c r="C142" s="280"/>
      <c r="D142" s="280"/>
      <c r="E142" s="280"/>
      <c r="F142" s="280"/>
      <c r="G142" s="280"/>
      <c r="H142" s="280"/>
      <c r="I142" s="280"/>
      <c r="J142" s="280"/>
      <c r="K142" s="280"/>
      <c r="L142" s="280"/>
      <c r="M142" s="281">
        <f t="shared" si="24"/>
        <v>0</v>
      </c>
      <c r="N142" s="279"/>
    </row>
    <row r="143" spans="1:14" customFormat="1" ht="25.5" customHeight="1">
      <c r="A143" s="89">
        <v>344</v>
      </c>
      <c r="B143" s="86" t="s">
        <v>276</v>
      </c>
      <c r="C143" s="280"/>
      <c r="D143" s="280"/>
      <c r="E143" s="280"/>
      <c r="F143" s="280"/>
      <c r="G143" s="280">
        <v>22000</v>
      </c>
      <c r="H143" s="280"/>
      <c r="I143" s="280"/>
      <c r="J143" s="280"/>
      <c r="K143" s="280"/>
      <c r="L143" s="280"/>
      <c r="M143" s="281">
        <f t="shared" si="24"/>
        <v>22000</v>
      </c>
      <c r="N143" s="279"/>
    </row>
    <row r="144" spans="1:14" customFormat="1" ht="25.5" customHeight="1">
      <c r="A144" s="89">
        <v>345</v>
      </c>
      <c r="B144" s="86" t="s">
        <v>277</v>
      </c>
      <c r="C144" s="280"/>
      <c r="D144" s="280"/>
      <c r="E144" s="280"/>
      <c r="F144" s="280"/>
      <c r="G144" s="280">
        <v>168525</v>
      </c>
      <c r="H144" s="280"/>
      <c r="I144" s="280"/>
      <c r="J144" s="280"/>
      <c r="K144" s="280"/>
      <c r="L144" s="280"/>
      <c r="M144" s="281">
        <f t="shared" si="24"/>
        <v>168525</v>
      </c>
      <c r="N144" s="279"/>
    </row>
    <row r="145" spans="1:14" customFormat="1" ht="25.5" customHeight="1">
      <c r="A145" s="89">
        <v>346</v>
      </c>
      <c r="B145" s="86" t="s">
        <v>278</v>
      </c>
      <c r="C145" s="280"/>
      <c r="D145" s="280"/>
      <c r="E145" s="280"/>
      <c r="F145" s="280"/>
      <c r="G145" s="280"/>
      <c r="H145" s="280"/>
      <c r="I145" s="280"/>
      <c r="J145" s="280"/>
      <c r="K145" s="280"/>
      <c r="L145" s="280"/>
      <c r="M145" s="281">
        <f t="shared" si="24"/>
        <v>0</v>
      </c>
      <c r="N145" s="279"/>
    </row>
    <row r="146" spans="1:14" customFormat="1" ht="25.5" customHeight="1">
      <c r="A146" s="89">
        <v>347</v>
      </c>
      <c r="B146" s="86" t="s">
        <v>279</v>
      </c>
      <c r="C146" s="280"/>
      <c r="D146" s="280"/>
      <c r="E146" s="280"/>
      <c r="F146" s="280"/>
      <c r="G146" s="280">
        <v>12100</v>
      </c>
      <c r="H146" s="280"/>
      <c r="I146" s="280"/>
      <c r="J146" s="280"/>
      <c r="K146" s="280"/>
      <c r="L146" s="280"/>
      <c r="M146" s="281">
        <f t="shared" si="24"/>
        <v>12100</v>
      </c>
      <c r="N146" s="279"/>
    </row>
    <row r="147" spans="1:14" customFormat="1" ht="25.5" customHeight="1">
      <c r="A147" s="89">
        <v>348</v>
      </c>
      <c r="B147" s="86" t="s">
        <v>280</v>
      </c>
      <c r="C147" s="280"/>
      <c r="D147" s="280"/>
      <c r="E147" s="280"/>
      <c r="F147" s="280"/>
      <c r="G147" s="280"/>
      <c r="H147" s="280"/>
      <c r="I147" s="280"/>
      <c r="J147" s="280"/>
      <c r="K147" s="280"/>
      <c r="L147" s="280"/>
      <c r="M147" s="281">
        <f t="shared" si="24"/>
        <v>0</v>
      </c>
      <c r="N147" s="279"/>
    </row>
    <row r="148" spans="1:14" customFormat="1" ht="25.5" customHeight="1">
      <c r="A148" s="89">
        <v>349</v>
      </c>
      <c r="B148" s="86" t="s">
        <v>281</v>
      </c>
      <c r="C148" s="280"/>
      <c r="D148" s="280"/>
      <c r="E148" s="280"/>
      <c r="F148" s="280"/>
      <c r="G148" s="280"/>
      <c r="H148" s="280"/>
      <c r="I148" s="280"/>
      <c r="J148" s="280"/>
      <c r="K148" s="280"/>
      <c r="L148" s="280"/>
      <c r="M148" s="281">
        <f t="shared" si="24"/>
        <v>0</v>
      </c>
      <c r="N148" s="279"/>
    </row>
    <row r="149" spans="1:14" customFormat="1" ht="30">
      <c r="A149" s="83">
        <v>3500</v>
      </c>
      <c r="B149" s="84" t="s">
        <v>282</v>
      </c>
      <c r="C149" s="278">
        <f t="shared" ref="C149:N149" si="26">SUM(C150:C158)</f>
        <v>0</v>
      </c>
      <c r="D149" s="278">
        <f>SUM(D150:D158)</f>
        <v>0</v>
      </c>
      <c r="E149" s="278">
        <f t="shared" si="26"/>
        <v>0</v>
      </c>
      <c r="F149" s="278">
        <f t="shared" si="26"/>
        <v>0</v>
      </c>
      <c r="G149" s="278">
        <f t="shared" si="26"/>
        <v>305500</v>
      </c>
      <c r="H149" s="278">
        <f t="shared" si="26"/>
        <v>0</v>
      </c>
      <c r="I149" s="278">
        <f t="shared" si="26"/>
        <v>0</v>
      </c>
      <c r="J149" s="278">
        <f t="shared" si="26"/>
        <v>0</v>
      </c>
      <c r="K149" s="278">
        <f t="shared" si="26"/>
        <v>0</v>
      </c>
      <c r="L149" s="278">
        <f t="shared" si="26"/>
        <v>0</v>
      </c>
      <c r="M149" s="278">
        <f t="shared" si="24"/>
        <v>305500</v>
      </c>
      <c r="N149" s="284">
        <f t="shared" si="26"/>
        <v>0</v>
      </c>
    </row>
    <row r="150" spans="1:14" customFormat="1" ht="25.5" customHeight="1">
      <c r="A150" s="89">
        <v>351</v>
      </c>
      <c r="B150" s="86" t="s">
        <v>283</v>
      </c>
      <c r="C150" s="280"/>
      <c r="D150" s="280"/>
      <c r="E150" s="280"/>
      <c r="F150" s="280"/>
      <c r="G150" s="280"/>
      <c r="H150" s="280"/>
      <c r="I150" s="280"/>
      <c r="J150" s="280"/>
      <c r="K150" s="280"/>
      <c r="L150" s="280"/>
      <c r="M150" s="281">
        <f t="shared" si="24"/>
        <v>0</v>
      </c>
      <c r="N150" s="279"/>
    </row>
    <row r="151" spans="1:14" customFormat="1" ht="34.5" customHeight="1">
      <c r="A151" s="89">
        <v>352</v>
      </c>
      <c r="B151" s="86" t="s">
        <v>284</v>
      </c>
      <c r="C151" s="280"/>
      <c r="D151" s="280"/>
      <c r="E151" s="280"/>
      <c r="F151" s="280"/>
      <c r="G151" s="280">
        <v>10450</v>
      </c>
      <c r="H151" s="280"/>
      <c r="I151" s="280"/>
      <c r="J151" s="280"/>
      <c r="K151" s="280"/>
      <c r="L151" s="280"/>
      <c r="M151" s="281">
        <f t="shared" si="24"/>
        <v>10450</v>
      </c>
      <c r="N151" s="279"/>
    </row>
    <row r="152" spans="1:14" customFormat="1" ht="33" customHeight="1">
      <c r="A152" s="89">
        <v>353</v>
      </c>
      <c r="B152" s="86" t="s">
        <v>285</v>
      </c>
      <c r="C152" s="280"/>
      <c r="D152" s="280"/>
      <c r="E152" s="280"/>
      <c r="F152" s="280"/>
      <c r="G152" s="280">
        <v>27500</v>
      </c>
      <c r="H152" s="280"/>
      <c r="I152" s="280"/>
      <c r="J152" s="280"/>
      <c r="K152" s="280"/>
      <c r="L152" s="280"/>
      <c r="M152" s="281">
        <f t="shared" si="24"/>
        <v>27500</v>
      </c>
      <c r="N152" s="279"/>
    </row>
    <row r="153" spans="1:14" customFormat="1" ht="29.25" customHeight="1">
      <c r="A153" s="89">
        <v>354</v>
      </c>
      <c r="B153" s="86" t="s">
        <v>286</v>
      </c>
      <c r="C153" s="280"/>
      <c r="D153" s="280"/>
      <c r="E153" s="280"/>
      <c r="F153" s="280"/>
      <c r="G153" s="280"/>
      <c r="H153" s="280"/>
      <c r="I153" s="280"/>
      <c r="J153" s="280"/>
      <c r="K153" s="280"/>
      <c r="L153" s="280"/>
      <c r="M153" s="281">
        <f t="shared" si="24"/>
        <v>0</v>
      </c>
      <c r="N153" s="279"/>
    </row>
    <row r="154" spans="1:14" customFormat="1" ht="25.5" customHeight="1">
      <c r="A154" s="89">
        <v>355</v>
      </c>
      <c r="B154" s="86" t="s">
        <v>287</v>
      </c>
      <c r="C154" s="280"/>
      <c r="D154" s="280"/>
      <c r="E154" s="280"/>
      <c r="F154" s="280"/>
      <c r="G154" s="280">
        <v>99750</v>
      </c>
      <c r="H154" s="280"/>
      <c r="I154" s="280"/>
      <c r="J154" s="280"/>
      <c r="K154" s="280"/>
      <c r="L154" s="280"/>
      <c r="M154" s="281">
        <f t="shared" si="24"/>
        <v>99750</v>
      </c>
      <c r="N154" s="279"/>
    </row>
    <row r="155" spans="1:14" customFormat="1" ht="28.9" customHeight="1">
      <c r="A155" s="89">
        <v>356</v>
      </c>
      <c r="B155" s="86" t="s">
        <v>288</v>
      </c>
      <c r="C155" s="280"/>
      <c r="D155" s="280"/>
      <c r="E155" s="280"/>
      <c r="F155" s="280"/>
      <c r="G155" s="280"/>
      <c r="H155" s="280"/>
      <c r="I155" s="280"/>
      <c r="J155" s="280"/>
      <c r="K155" s="280"/>
      <c r="L155" s="280"/>
      <c r="M155" s="281">
        <f t="shared" si="24"/>
        <v>0</v>
      </c>
      <c r="N155" s="279"/>
    </row>
    <row r="156" spans="1:14" customFormat="1" ht="25.5">
      <c r="A156" s="89">
        <v>357</v>
      </c>
      <c r="B156" s="86" t="s">
        <v>289</v>
      </c>
      <c r="C156" s="280"/>
      <c r="D156" s="280"/>
      <c r="E156" s="280"/>
      <c r="F156" s="280"/>
      <c r="G156" s="280">
        <v>126000</v>
      </c>
      <c r="H156" s="280"/>
      <c r="I156" s="280"/>
      <c r="J156" s="280"/>
      <c r="K156" s="280"/>
      <c r="L156" s="280"/>
      <c r="M156" s="281">
        <f t="shared" si="24"/>
        <v>126000</v>
      </c>
      <c r="N156" s="279"/>
    </row>
    <row r="157" spans="1:14" customFormat="1" ht="25.5" customHeight="1">
      <c r="A157" s="89">
        <v>358</v>
      </c>
      <c r="B157" s="86" t="s">
        <v>290</v>
      </c>
      <c r="C157" s="280"/>
      <c r="D157" s="280"/>
      <c r="E157" s="280"/>
      <c r="F157" s="280"/>
      <c r="G157" s="280">
        <v>39600</v>
      </c>
      <c r="H157" s="280"/>
      <c r="I157" s="280"/>
      <c r="J157" s="280"/>
      <c r="K157" s="280"/>
      <c r="L157" s="280"/>
      <c r="M157" s="281">
        <f t="shared" si="24"/>
        <v>39600</v>
      </c>
      <c r="N157" s="279"/>
    </row>
    <row r="158" spans="1:14" customFormat="1" ht="25.5" customHeight="1">
      <c r="A158" s="89">
        <v>359</v>
      </c>
      <c r="B158" s="86" t="s">
        <v>291</v>
      </c>
      <c r="C158" s="280"/>
      <c r="D158" s="280"/>
      <c r="E158" s="280"/>
      <c r="F158" s="280"/>
      <c r="G158" s="280">
        <v>2200</v>
      </c>
      <c r="H158" s="280"/>
      <c r="I158" s="280"/>
      <c r="J158" s="280"/>
      <c r="K158" s="280"/>
      <c r="L158" s="280"/>
      <c r="M158" s="281">
        <f t="shared" si="24"/>
        <v>2200</v>
      </c>
      <c r="N158" s="279"/>
    </row>
    <row r="159" spans="1:14" customFormat="1" ht="25.5" customHeight="1">
      <c r="A159" s="83">
        <v>3600</v>
      </c>
      <c r="B159" s="84" t="s">
        <v>292</v>
      </c>
      <c r="C159" s="278">
        <f t="shared" ref="C159:N159" si="27">SUM(C160:C166)</f>
        <v>0</v>
      </c>
      <c r="D159" s="278">
        <f>SUM(D160:D166)</f>
        <v>0</v>
      </c>
      <c r="E159" s="278">
        <f t="shared" si="27"/>
        <v>0</v>
      </c>
      <c r="F159" s="278">
        <f t="shared" si="27"/>
        <v>0</v>
      </c>
      <c r="G159" s="278">
        <f t="shared" si="27"/>
        <v>21135</v>
      </c>
      <c r="H159" s="278">
        <f t="shared" si="27"/>
        <v>0</v>
      </c>
      <c r="I159" s="278">
        <f t="shared" si="27"/>
        <v>0</v>
      </c>
      <c r="J159" s="278">
        <f t="shared" si="27"/>
        <v>0</v>
      </c>
      <c r="K159" s="278">
        <f t="shared" si="27"/>
        <v>0</v>
      </c>
      <c r="L159" s="278">
        <f t="shared" si="27"/>
        <v>0</v>
      </c>
      <c r="M159" s="278">
        <f t="shared" si="24"/>
        <v>21135</v>
      </c>
      <c r="N159" s="284">
        <f t="shared" si="27"/>
        <v>0</v>
      </c>
    </row>
    <row r="160" spans="1:14" customFormat="1" ht="29.25" customHeight="1">
      <c r="A160" s="89">
        <v>361</v>
      </c>
      <c r="B160" s="86" t="s">
        <v>293</v>
      </c>
      <c r="C160" s="280"/>
      <c r="D160" s="280"/>
      <c r="E160" s="280"/>
      <c r="F160" s="280"/>
      <c r="G160" s="280">
        <v>20475</v>
      </c>
      <c r="H160" s="280"/>
      <c r="I160" s="280"/>
      <c r="J160" s="280"/>
      <c r="K160" s="280"/>
      <c r="L160" s="280"/>
      <c r="M160" s="281">
        <f t="shared" si="24"/>
        <v>20475</v>
      </c>
      <c r="N160" s="279"/>
    </row>
    <row r="161" spans="1:14" customFormat="1" ht="34.5" customHeight="1">
      <c r="A161" s="89">
        <v>362</v>
      </c>
      <c r="B161" s="86" t="s">
        <v>294</v>
      </c>
      <c r="C161" s="280"/>
      <c r="D161" s="280"/>
      <c r="E161" s="280"/>
      <c r="F161" s="280"/>
      <c r="G161" s="280"/>
      <c r="H161" s="280"/>
      <c r="I161" s="280"/>
      <c r="J161" s="280"/>
      <c r="K161" s="280"/>
      <c r="L161" s="280"/>
      <c r="M161" s="281">
        <f t="shared" si="24"/>
        <v>0</v>
      </c>
      <c r="N161" s="279"/>
    </row>
    <row r="162" spans="1:14" customFormat="1" ht="29.25" customHeight="1">
      <c r="A162" s="89">
        <v>363</v>
      </c>
      <c r="B162" s="86" t="s">
        <v>295</v>
      </c>
      <c r="C162" s="280"/>
      <c r="D162" s="280"/>
      <c r="E162" s="280"/>
      <c r="F162" s="280"/>
      <c r="G162" s="280"/>
      <c r="H162" s="280"/>
      <c r="I162" s="280"/>
      <c r="J162" s="280"/>
      <c r="K162" s="280"/>
      <c r="L162" s="280"/>
      <c r="M162" s="281">
        <f t="shared" si="24"/>
        <v>0</v>
      </c>
      <c r="N162" s="279"/>
    </row>
    <row r="163" spans="1:14" customFormat="1" ht="25.5" customHeight="1">
      <c r="A163" s="89">
        <v>364</v>
      </c>
      <c r="B163" s="86" t="s">
        <v>296</v>
      </c>
      <c r="C163" s="280"/>
      <c r="D163" s="280"/>
      <c r="E163" s="280"/>
      <c r="F163" s="280"/>
      <c r="G163" s="280">
        <v>660</v>
      </c>
      <c r="H163" s="280"/>
      <c r="I163" s="280"/>
      <c r="J163" s="280"/>
      <c r="K163" s="280"/>
      <c r="L163" s="280"/>
      <c r="M163" s="281">
        <f t="shared" si="24"/>
        <v>660</v>
      </c>
      <c r="N163" s="279"/>
    </row>
    <row r="164" spans="1:14" customFormat="1" ht="25.5" customHeight="1">
      <c r="A164" s="89">
        <v>365</v>
      </c>
      <c r="B164" s="86" t="s">
        <v>297</v>
      </c>
      <c r="C164" s="280"/>
      <c r="D164" s="280"/>
      <c r="E164" s="280"/>
      <c r="F164" s="280"/>
      <c r="G164" s="280"/>
      <c r="H164" s="280"/>
      <c r="I164" s="280"/>
      <c r="J164" s="280"/>
      <c r="K164" s="280"/>
      <c r="L164" s="280"/>
      <c r="M164" s="281">
        <f t="shared" si="24"/>
        <v>0</v>
      </c>
      <c r="N164" s="279"/>
    </row>
    <row r="165" spans="1:14" customFormat="1" ht="25.5">
      <c r="A165" s="89">
        <v>366</v>
      </c>
      <c r="B165" s="86" t="s">
        <v>298</v>
      </c>
      <c r="C165" s="280"/>
      <c r="D165" s="280"/>
      <c r="E165" s="280"/>
      <c r="F165" s="280"/>
      <c r="G165" s="280"/>
      <c r="H165" s="280"/>
      <c r="I165" s="280"/>
      <c r="J165" s="280"/>
      <c r="K165" s="280"/>
      <c r="L165" s="280"/>
      <c r="M165" s="281">
        <f t="shared" si="24"/>
        <v>0</v>
      </c>
      <c r="N165" s="279"/>
    </row>
    <row r="166" spans="1:14" customFormat="1" ht="25.5" customHeight="1">
      <c r="A166" s="89">
        <v>369</v>
      </c>
      <c r="B166" s="86" t="s">
        <v>299</v>
      </c>
      <c r="C166" s="280"/>
      <c r="D166" s="280"/>
      <c r="E166" s="280"/>
      <c r="F166" s="280"/>
      <c r="G166" s="280"/>
      <c r="H166" s="280"/>
      <c r="I166" s="280"/>
      <c r="J166" s="280"/>
      <c r="K166" s="280"/>
      <c r="L166" s="280"/>
      <c r="M166" s="281">
        <f t="shared" si="24"/>
        <v>0</v>
      </c>
      <c r="N166" s="279"/>
    </row>
    <row r="167" spans="1:14" customFormat="1" ht="25.5" customHeight="1">
      <c r="A167" s="83">
        <v>3700</v>
      </c>
      <c r="B167" s="84" t="s">
        <v>300</v>
      </c>
      <c r="C167" s="278">
        <f t="shared" ref="C167:N167" si="28">SUM(C168:C176)</f>
        <v>0</v>
      </c>
      <c r="D167" s="278">
        <f>SUM(D168:D176)</f>
        <v>0</v>
      </c>
      <c r="E167" s="278">
        <f t="shared" si="28"/>
        <v>0</v>
      </c>
      <c r="F167" s="278">
        <f t="shared" si="28"/>
        <v>0</v>
      </c>
      <c r="G167" s="278">
        <f t="shared" si="28"/>
        <v>128200</v>
      </c>
      <c r="H167" s="278">
        <f t="shared" si="28"/>
        <v>0</v>
      </c>
      <c r="I167" s="278">
        <f t="shared" si="28"/>
        <v>0</v>
      </c>
      <c r="J167" s="278">
        <f t="shared" si="28"/>
        <v>0</v>
      </c>
      <c r="K167" s="278">
        <f t="shared" si="28"/>
        <v>0</v>
      </c>
      <c r="L167" s="278">
        <f t="shared" si="28"/>
        <v>0</v>
      </c>
      <c r="M167" s="278">
        <f t="shared" si="24"/>
        <v>128200</v>
      </c>
      <c r="N167" s="284">
        <f t="shared" si="28"/>
        <v>0</v>
      </c>
    </row>
    <row r="168" spans="1:14" customFormat="1" ht="25.5" customHeight="1">
      <c r="A168" s="89">
        <v>371</v>
      </c>
      <c r="B168" s="86" t="s">
        <v>301</v>
      </c>
      <c r="C168" s="280"/>
      <c r="D168" s="280"/>
      <c r="E168" s="280"/>
      <c r="F168" s="280"/>
      <c r="G168" s="280"/>
      <c r="H168" s="280"/>
      <c r="I168" s="280"/>
      <c r="J168" s="280"/>
      <c r="K168" s="280"/>
      <c r="L168" s="280"/>
      <c r="M168" s="281">
        <f t="shared" si="24"/>
        <v>0</v>
      </c>
      <c r="N168" s="279"/>
    </row>
    <row r="169" spans="1:14" customFormat="1" ht="25.5" customHeight="1">
      <c r="A169" s="89">
        <v>372</v>
      </c>
      <c r="B169" s="86" t="s">
        <v>302</v>
      </c>
      <c r="C169" s="280"/>
      <c r="D169" s="280"/>
      <c r="E169" s="280"/>
      <c r="F169" s="280"/>
      <c r="G169" s="280">
        <v>1980</v>
      </c>
      <c r="H169" s="280"/>
      <c r="I169" s="280"/>
      <c r="J169" s="280"/>
      <c r="K169" s="280"/>
      <c r="L169" s="280"/>
      <c r="M169" s="281">
        <f t="shared" si="24"/>
        <v>1980</v>
      </c>
      <c r="N169" s="279"/>
    </row>
    <row r="170" spans="1:14" customFormat="1" ht="25.5" customHeight="1">
      <c r="A170" s="89">
        <v>373</v>
      </c>
      <c r="B170" s="86" t="s">
        <v>303</v>
      </c>
      <c r="C170" s="280"/>
      <c r="D170" s="280"/>
      <c r="E170" s="280"/>
      <c r="F170" s="280"/>
      <c r="G170" s="280"/>
      <c r="H170" s="280"/>
      <c r="I170" s="280"/>
      <c r="J170" s="280"/>
      <c r="K170" s="280"/>
      <c r="L170" s="280"/>
      <c r="M170" s="281">
        <f t="shared" si="24"/>
        <v>0</v>
      </c>
      <c r="N170" s="279"/>
    </row>
    <row r="171" spans="1:14" customFormat="1" ht="25.5" customHeight="1">
      <c r="A171" s="89">
        <v>374</v>
      </c>
      <c r="B171" s="86" t="s">
        <v>304</v>
      </c>
      <c r="C171" s="280"/>
      <c r="D171" s="280"/>
      <c r="E171" s="280"/>
      <c r="F171" s="280"/>
      <c r="G171" s="280"/>
      <c r="H171" s="280"/>
      <c r="I171" s="280"/>
      <c r="J171" s="280"/>
      <c r="K171" s="280"/>
      <c r="L171" s="280"/>
      <c r="M171" s="281">
        <f t="shared" si="24"/>
        <v>0</v>
      </c>
      <c r="N171" s="279"/>
    </row>
    <row r="172" spans="1:14" customFormat="1" ht="25.5" customHeight="1">
      <c r="A172" s="89">
        <v>375</v>
      </c>
      <c r="B172" s="86" t="s">
        <v>305</v>
      </c>
      <c r="C172" s="280"/>
      <c r="D172" s="280"/>
      <c r="E172" s="280"/>
      <c r="F172" s="280"/>
      <c r="G172" s="280">
        <v>126000</v>
      </c>
      <c r="H172" s="280"/>
      <c r="I172" s="280"/>
      <c r="J172" s="280"/>
      <c r="K172" s="280"/>
      <c r="L172" s="280"/>
      <c r="M172" s="281">
        <f t="shared" si="24"/>
        <v>126000</v>
      </c>
      <c r="N172" s="279"/>
    </row>
    <row r="173" spans="1:14" customFormat="1" ht="25.5" customHeight="1">
      <c r="A173" s="89">
        <v>376</v>
      </c>
      <c r="B173" s="86" t="s">
        <v>306</v>
      </c>
      <c r="C173" s="280"/>
      <c r="D173" s="280"/>
      <c r="E173" s="280"/>
      <c r="F173" s="280"/>
      <c r="G173" s="280"/>
      <c r="H173" s="280"/>
      <c r="I173" s="280"/>
      <c r="J173" s="280"/>
      <c r="K173" s="280"/>
      <c r="L173" s="280"/>
      <c r="M173" s="281">
        <f t="shared" si="24"/>
        <v>0</v>
      </c>
      <c r="N173" s="279"/>
    </row>
    <row r="174" spans="1:14" customFormat="1" ht="25.5" customHeight="1">
      <c r="A174" s="89">
        <v>377</v>
      </c>
      <c r="B174" s="86" t="s">
        <v>307</v>
      </c>
      <c r="C174" s="280"/>
      <c r="D174" s="280"/>
      <c r="E174" s="280"/>
      <c r="F174" s="280"/>
      <c r="G174" s="280"/>
      <c r="H174" s="280"/>
      <c r="I174" s="280"/>
      <c r="J174" s="280"/>
      <c r="K174" s="280"/>
      <c r="L174" s="280"/>
      <c r="M174" s="281">
        <f t="shared" si="24"/>
        <v>0</v>
      </c>
      <c r="N174" s="279"/>
    </row>
    <row r="175" spans="1:14" customFormat="1" ht="25.5" customHeight="1">
      <c r="A175" s="89">
        <v>378</v>
      </c>
      <c r="B175" s="86" t="s">
        <v>308</v>
      </c>
      <c r="C175" s="280"/>
      <c r="D175" s="280"/>
      <c r="E175" s="280"/>
      <c r="F175" s="280"/>
      <c r="G175" s="280"/>
      <c r="H175" s="280"/>
      <c r="I175" s="280"/>
      <c r="J175" s="280"/>
      <c r="K175" s="280"/>
      <c r="L175" s="280"/>
      <c r="M175" s="281">
        <f t="shared" si="24"/>
        <v>0</v>
      </c>
      <c r="N175" s="279"/>
    </row>
    <row r="176" spans="1:14" customFormat="1" ht="25.5" customHeight="1">
      <c r="A176" s="89">
        <v>379</v>
      </c>
      <c r="B176" s="86" t="s">
        <v>309</v>
      </c>
      <c r="C176" s="280"/>
      <c r="D176" s="280"/>
      <c r="E176" s="280"/>
      <c r="F176" s="280"/>
      <c r="G176" s="280">
        <v>220</v>
      </c>
      <c r="H176" s="280"/>
      <c r="I176" s="280"/>
      <c r="J176" s="280"/>
      <c r="K176" s="280"/>
      <c r="L176" s="280"/>
      <c r="M176" s="281">
        <f t="shared" si="24"/>
        <v>220</v>
      </c>
      <c r="N176" s="279"/>
    </row>
    <row r="177" spans="1:14" customFormat="1" ht="25.5" customHeight="1">
      <c r="A177" s="83">
        <v>3800</v>
      </c>
      <c r="B177" s="84" t="s">
        <v>310</v>
      </c>
      <c r="C177" s="278">
        <f t="shared" ref="C177:N177" si="29">SUM(C178:C182)</f>
        <v>0</v>
      </c>
      <c r="D177" s="278">
        <f>SUM(D178:D182)</f>
        <v>0</v>
      </c>
      <c r="E177" s="278">
        <f t="shared" si="29"/>
        <v>0</v>
      </c>
      <c r="F177" s="278">
        <f t="shared" si="29"/>
        <v>0</v>
      </c>
      <c r="G177" s="278">
        <f t="shared" si="29"/>
        <v>918000</v>
      </c>
      <c r="H177" s="278">
        <f t="shared" si="29"/>
        <v>0</v>
      </c>
      <c r="I177" s="278">
        <f t="shared" si="29"/>
        <v>0</v>
      </c>
      <c r="J177" s="278">
        <f t="shared" si="29"/>
        <v>0</v>
      </c>
      <c r="K177" s="278">
        <f t="shared" si="29"/>
        <v>0</v>
      </c>
      <c r="L177" s="278">
        <f t="shared" si="29"/>
        <v>0</v>
      </c>
      <c r="M177" s="278">
        <f t="shared" si="24"/>
        <v>918000</v>
      </c>
      <c r="N177" s="284">
        <f t="shared" si="29"/>
        <v>0</v>
      </c>
    </row>
    <row r="178" spans="1:14" customFormat="1" ht="25.5" customHeight="1">
      <c r="A178" s="89">
        <v>381</v>
      </c>
      <c r="B178" s="86" t="s">
        <v>311</v>
      </c>
      <c r="C178" s="280"/>
      <c r="D178" s="280"/>
      <c r="E178" s="280"/>
      <c r="F178" s="280"/>
      <c r="G178" s="280"/>
      <c r="H178" s="280"/>
      <c r="I178" s="280"/>
      <c r="J178" s="280"/>
      <c r="K178" s="280"/>
      <c r="L178" s="280"/>
      <c r="M178" s="281">
        <f t="shared" si="24"/>
        <v>0</v>
      </c>
      <c r="N178" s="279"/>
    </row>
    <row r="179" spans="1:14" customFormat="1" ht="25.5" customHeight="1">
      <c r="A179" s="89">
        <v>382</v>
      </c>
      <c r="B179" s="86" t="s">
        <v>312</v>
      </c>
      <c r="C179" s="280"/>
      <c r="D179" s="280"/>
      <c r="E179" s="280"/>
      <c r="F179" s="280"/>
      <c r="G179" s="280">
        <v>840000</v>
      </c>
      <c r="H179" s="280"/>
      <c r="I179" s="280"/>
      <c r="J179" s="280"/>
      <c r="K179" s="280"/>
      <c r="L179" s="280"/>
      <c r="M179" s="281">
        <f t="shared" si="24"/>
        <v>840000</v>
      </c>
      <c r="N179" s="279"/>
    </row>
    <row r="180" spans="1:14" customFormat="1" ht="25.5" customHeight="1">
      <c r="A180" s="89">
        <v>383</v>
      </c>
      <c r="B180" s="86" t="s">
        <v>313</v>
      </c>
      <c r="C180" s="280"/>
      <c r="D180" s="280"/>
      <c r="E180" s="280"/>
      <c r="F180" s="280"/>
      <c r="G180" s="280"/>
      <c r="H180" s="280"/>
      <c r="I180" s="280"/>
      <c r="J180" s="280"/>
      <c r="K180" s="280"/>
      <c r="L180" s="280"/>
      <c r="M180" s="281">
        <f t="shared" si="24"/>
        <v>0</v>
      </c>
      <c r="N180" s="279"/>
    </row>
    <row r="181" spans="1:14" customFormat="1" ht="25.5" customHeight="1">
      <c r="A181" s="89">
        <v>384</v>
      </c>
      <c r="B181" s="86" t="s">
        <v>314</v>
      </c>
      <c r="C181" s="280"/>
      <c r="D181" s="280"/>
      <c r="E181" s="280"/>
      <c r="F181" s="280"/>
      <c r="G181" s="280"/>
      <c r="H181" s="280"/>
      <c r="I181" s="280"/>
      <c r="J181" s="280"/>
      <c r="K181" s="280"/>
      <c r="L181" s="280"/>
      <c r="M181" s="281">
        <f t="shared" si="24"/>
        <v>0</v>
      </c>
      <c r="N181" s="279"/>
    </row>
    <row r="182" spans="1:14" customFormat="1" ht="25.5" customHeight="1">
      <c r="A182" s="89">
        <v>385</v>
      </c>
      <c r="B182" s="86" t="s">
        <v>315</v>
      </c>
      <c r="C182" s="280"/>
      <c r="D182" s="280"/>
      <c r="E182" s="280"/>
      <c r="F182" s="280"/>
      <c r="G182" s="280">
        <v>78000</v>
      </c>
      <c r="H182" s="280"/>
      <c r="I182" s="280"/>
      <c r="J182" s="280"/>
      <c r="K182" s="280"/>
      <c r="L182" s="280"/>
      <c r="M182" s="281">
        <f t="shared" si="24"/>
        <v>78000</v>
      </c>
      <c r="N182" s="279"/>
    </row>
    <row r="183" spans="1:14" customFormat="1" ht="25.5" customHeight="1">
      <c r="A183" s="83">
        <v>3900</v>
      </c>
      <c r="B183" s="84" t="s">
        <v>316</v>
      </c>
      <c r="C183" s="278">
        <f t="shared" ref="C183:N183" si="30">SUM(C184:C192)</f>
        <v>0</v>
      </c>
      <c r="D183" s="278">
        <f>SUM(D184:D192)</f>
        <v>0</v>
      </c>
      <c r="E183" s="278">
        <f t="shared" si="30"/>
        <v>0</v>
      </c>
      <c r="F183" s="278">
        <f t="shared" si="30"/>
        <v>0</v>
      </c>
      <c r="G183" s="278">
        <f t="shared" si="30"/>
        <v>1263700</v>
      </c>
      <c r="H183" s="278">
        <f t="shared" si="30"/>
        <v>0</v>
      </c>
      <c r="I183" s="278">
        <f t="shared" si="30"/>
        <v>0</v>
      </c>
      <c r="J183" s="278">
        <f t="shared" si="30"/>
        <v>0</v>
      </c>
      <c r="K183" s="278">
        <f t="shared" si="30"/>
        <v>0</v>
      </c>
      <c r="L183" s="278">
        <f t="shared" si="30"/>
        <v>0</v>
      </c>
      <c r="M183" s="278">
        <f t="shared" si="24"/>
        <v>1263700</v>
      </c>
      <c r="N183" s="284">
        <f t="shared" si="30"/>
        <v>0</v>
      </c>
    </row>
    <row r="184" spans="1:14" customFormat="1" ht="25.5" customHeight="1">
      <c r="A184" s="89">
        <v>391</v>
      </c>
      <c r="B184" s="86" t="s">
        <v>317</v>
      </c>
      <c r="C184" s="280"/>
      <c r="D184" s="280"/>
      <c r="E184" s="280"/>
      <c r="F184" s="280"/>
      <c r="G184" s="280">
        <v>2200</v>
      </c>
      <c r="H184" s="280"/>
      <c r="I184" s="280"/>
      <c r="J184" s="280"/>
      <c r="K184" s="280"/>
      <c r="L184" s="280"/>
      <c r="M184" s="281">
        <f t="shared" si="24"/>
        <v>2200</v>
      </c>
      <c r="N184" s="279"/>
    </row>
    <row r="185" spans="1:14" customFormat="1" ht="25.5" customHeight="1">
      <c r="A185" s="89">
        <v>392</v>
      </c>
      <c r="B185" s="86" t="s">
        <v>318</v>
      </c>
      <c r="C185" s="280"/>
      <c r="D185" s="280"/>
      <c r="E185" s="280"/>
      <c r="F185" s="280"/>
      <c r="G185" s="280">
        <v>241500</v>
      </c>
      <c r="H185" s="280"/>
      <c r="I185" s="280"/>
      <c r="J185" s="280"/>
      <c r="K185" s="280"/>
      <c r="L185" s="280"/>
      <c r="M185" s="281">
        <f t="shared" si="24"/>
        <v>241500</v>
      </c>
      <c r="N185" s="279"/>
    </row>
    <row r="186" spans="1:14" customFormat="1" ht="25.5" customHeight="1">
      <c r="A186" s="89">
        <v>393</v>
      </c>
      <c r="B186" s="86" t="s">
        <v>319</v>
      </c>
      <c r="C186" s="280"/>
      <c r="D186" s="280"/>
      <c r="E186" s="280"/>
      <c r="F186" s="280"/>
      <c r="G186" s="280">
        <v>1020000</v>
      </c>
      <c r="H186" s="280"/>
      <c r="I186" s="280"/>
      <c r="J186" s="280"/>
      <c r="K186" s="280"/>
      <c r="L186" s="280"/>
      <c r="M186" s="281">
        <f t="shared" si="24"/>
        <v>1020000</v>
      </c>
      <c r="N186" s="279"/>
    </row>
    <row r="187" spans="1:14" customFormat="1" ht="25.5" customHeight="1">
      <c r="A187" s="89">
        <v>394</v>
      </c>
      <c r="B187" s="86" t="s">
        <v>320</v>
      </c>
      <c r="C187" s="280"/>
      <c r="D187" s="280"/>
      <c r="E187" s="280"/>
      <c r="F187" s="280"/>
      <c r="G187" s="280"/>
      <c r="H187" s="280"/>
      <c r="I187" s="280"/>
      <c r="J187" s="280"/>
      <c r="K187" s="280"/>
      <c r="L187" s="280"/>
      <c r="M187" s="281">
        <f t="shared" si="24"/>
        <v>0</v>
      </c>
      <c r="N187" s="279"/>
    </row>
    <row r="188" spans="1:14" customFormat="1" ht="25.5" customHeight="1">
      <c r="A188" s="89">
        <v>395</v>
      </c>
      <c r="B188" s="86" t="s">
        <v>321</v>
      </c>
      <c r="C188" s="280"/>
      <c r="D188" s="280"/>
      <c r="E188" s="280"/>
      <c r="F188" s="280"/>
      <c r="G188" s="280"/>
      <c r="H188" s="280"/>
      <c r="I188" s="280"/>
      <c r="J188" s="280"/>
      <c r="K188" s="280"/>
      <c r="L188" s="280"/>
      <c r="M188" s="281">
        <f t="shared" si="24"/>
        <v>0</v>
      </c>
      <c r="N188" s="279"/>
    </row>
    <row r="189" spans="1:14" customFormat="1" ht="25.5" customHeight="1">
      <c r="A189" s="89">
        <v>396</v>
      </c>
      <c r="B189" s="86" t="s">
        <v>322</v>
      </c>
      <c r="C189" s="280"/>
      <c r="D189" s="280"/>
      <c r="E189" s="280"/>
      <c r="F189" s="280"/>
      <c r="G189" s="280"/>
      <c r="H189" s="280"/>
      <c r="I189" s="280"/>
      <c r="J189" s="280"/>
      <c r="K189" s="280"/>
      <c r="L189" s="280"/>
      <c r="M189" s="281">
        <f t="shared" si="24"/>
        <v>0</v>
      </c>
      <c r="N189" s="279"/>
    </row>
    <row r="190" spans="1:14" customFormat="1" ht="25.5" customHeight="1">
      <c r="A190" s="89">
        <v>397</v>
      </c>
      <c r="B190" s="86" t="s">
        <v>323</v>
      </c>
      <c r="C190" s="280"/>
      <c r="D190" s="280"/>
      <c r="E190" s="280"/>
      <c r="F190" s="280"/>
      <c r="G190" s="280"/>
      <c r="H190" s="280"/>
      <c r="I190" s="280"/>
      <c r="J190" s="280"/>
      <c r="K190" s="280"/>
      <c r="L190" s="280"/>
      <c r="M190" s="281">
        <f t="shared" si="24"/>
        <v>0</v>
      </c>
      <c r="N190" s="279"/>
    </row>
    <row r="191" spans="1:14" customFormat="1" ht="25.5">
      <c r="A191" s="89">
        <v>398</v>
      </c>
      <c r="B191" s="86" t="s">
        <v>324</v>
      </c>
      <c r="C191" s="280"/>
      <c r="D191" s="280"/>
      <c r="E191" s="280"/>
      <c r="F191" s="280"/>
      <c r="G191" s="280"/>
      <c r="H191" s="280"/>
      <c r="I191" s="280"/>
      <c r="J191" s="280"/>
      <c r="K191" s="280"/>
      <c r="L191" s="280"/>
      <c r="M191" s="281">
        <f t="shared" si="24"/>
        <v>0</v>
      </c>
      <c r="N191" s="279"/>
    </row>
    <row r="192" spans="1:14" customFormat="1" ht="25.5" customHeight="1">
      <c r="A192" s="89">
        <v>399</v>
      </c>
      <c r="B192" s="86" t="s">
        <v>325</v>
      </c>
      <c r="C192" s="280"/>
      <c r="D192" s="280"/>
      <c r="E192" s="280"/>
      <c r="F192" s="280"/>
      <c r="G192" s="280"/>
      <c r="H192" s="280"/>
      <c r="I192" s="280"/>
      <c r="J192" s="280"/>
      <c r="K192" s="280"/>
      <c r="L192" s="280"/>
      <c r="M192" s="281">
        <f t="shared" si="24"/>
        <v>0</v>
      </c>
      <c r="N192" s="279"/>
    </row>
    <row r="193" spans="1:14" s="177" customFormat="1" ht="31.5">
      <c r="A193" s="172">
        <v>4000</v>
      </c>
      <c r="B193" s="173" t="s">
        <v>326</v>
      </c>
      <c r="C193" s="285">
        <f t="shared" ref="C193:N193" si="31">C194+C204+C210+C220+C229+C233+C249+C241+C243</f>
        <v>0</v>
      </c>
      <c r="D193" s="285">
        <f>D194+D204+D210+D220+D229+D233+D249+D241+D243</f>
        <v>0</v>
      </c>
      <c r="E193" s="285">
        <f t="shared" si="31"/>
        <v>0</v>
      </c>
      <c r="F193" s="285">
        <f t="shared" si="31"/>
        <v>0</v>
      </c>
      <c r="G193" s="285">
        <f t="shared" si="31"/>
        <v>3268194.75</v>
      </c>
      <c r="H193" s="285">
        <f t="shared" si="31"/>
        <v>0</v>
      </c>
      <c r="I193" s="285">
        <f t="shared" si="31"/>
        <v>0</v>
      </c>
      <c r="J193" s="285">
        <f t="shared" si="31"/>
        <v>0</v>
      </c>
      <c r="K193" s="285">
        <f t="shared" si="31"/>
        <v>0</v>
      </c>
      <c r="L193" s="285">
        <f t="shared" si="31"/>
        <v>0</v>
      </c>
      <c r="M193" s="285">
        <f t="shared" si="24"/>
        <v>3268194.75</v>
      </c>
      <c r="N193" s="286">
        <f t="shared" si="31"/>
        <v>0</v>
      </c>
    </row>
    <row r="194" spans="1:14" customFormat="1" ht="30">
      <c r="A194" s="90">
        <v>4100</v>
      </c>
      <c r="B194" s="87" t="s">
        <v>133</v>
      </c>
      <c r="C194" s="278">
        <f>SUM(C195:C203)</f>
        <v>0</v>
      </c>
      <c r="D194" s="278">
        <f>SUM(D195:D203)</f>
        <v>0</v>
      </c>
      <c r="E194" s="278">
        <f t="shared" ref="E194:N194" si="32">SUM(E195:E203)</f>
        <v>0</v>
      </c>
      <c r="F194" s="278">
        <f t="shared" si="32"/>
        <v>0</v>
      </c>
      <c r="G194" s="278">
        <f t="shared" si="32"/>
        <v>0</v>
      </c>
      <c r="H194" s="278">
        <f t="shared" si="32"/>
        <v>0</v>
      </c>
      <c r="I194" s="278">
        <f t="shared" si="32"/>
        <v>0</v>
      </c>
      <c r="J194" s="278">
        <f t="shared" si="32"/>
        <v>0</v>
      </c>
      <c r="K194" s="278">
        <f t="shared" si="32"/>
        <v>0</v>
      </c>
      <c r="L194" s="278">
        <f t="shared" si="32"/>
        <v>0</v>
      </c>
      <c r="M194" s="278">
        <f t="shared" si="24"/>
        <v>0</v>
      </c>
      <c r="N194" s="284">
        <f t="shared" si="32"/>
        <v>0</v>
      </c>
    </row>
    <row r="195" spans="1:14" customFormat="1" ht="25.5" customHeight="1">
      <c r="A195" s="89">
        <v>411</v>
      </c>
      <c r="B195" s="86" t="s">
        <v>327</v>
      </c>
      <c r="C195" s="280"/>
      <c r="D195" s="280"/>
      <c r="E195" s="280"/>
      <c r="F195" s="280"/>
      <c r="G195" s="280"/>
      <c r="H195" s="280"/>
      <c r="I195" s="280"/>
      <c r="J195" s="280"/>
      <c r="K195" s="280"/>
      <c r="L195" s="280"/>
      <c r="M195" s="281">
        <f t="shared" si="24"/>
        <v>0</v>
      </c>
      <c r="N195" s="279"/>
    </row>
    <row r="196" spans="1:14" customFormat="1" ht="25.5" customHeight="1">
      <c r="A196" s="89">
        <v>412</v>
      </c>
      <c r="B196" s="86" t="s">
        <v>328</v>
      </c>
      <c r="C196" s="280"/>
      <c r="D196" s="280"/>
      <c r="E196" s="280"/>
      <c r="F196" s="280"/>
      <c r="G196" s="280"/>
      <c r="H196" s="280"/>
      <c r="I196" s="280"/>
      <c r="J196" s="280"/>
      <c r="K196" s="280"/>
      <c r="L196" s="280"/>
      <c r="M196" s="281">
        <f t="shared" si="24"/>
        <v>0</v>
      </c>
      <c r="N196" s="279"/>
    </row>
    <row r="197" spans="1:14" customFormat="1" ht="25.5" customHeight="1">
      <c r="A197" s="89">
        <v>413</v>
      </c>
      <c r="B197" s="86" t="s">
        <v>329</v>
      </c>
      <c r="C197" s="280"/>
      <c r="D197" s="280"/>
      <c r="E197" s="280"/>
      <c r="F197" s="280"/>
      <c r="G197" s="280"/>
      <c r="H197" s="280"/>
      <c r="I197" s="280"/>
      <c r="J197" s="280"/>
      <c r="K197" s="280"/>
      <c r="L197" s="280"/>
      <c r="M197" s="281">
        <f t="shared" si="24"/>
        <v>0</v>
      </c>
      <c r="N197" s="279"/>
    </row>
    <row r="198" spans="1:14" customFormat="1" ht="25.5" customHeight="1">
      <c r="A198" s="89">
        <v>414</v>
      </c>
      <c r="B198" s="86" t="s">
        <v>330</v>
      </c>
      <c r="C198" s="280"/>
      <c r="D198" s="280"/>
      <c r="E198" s="280"/>
      <c r="F198" s="280"/>
      <c r="G198" s="280"/>
      <c r="H198" s="280"/>
      <c r="I198" s="280"/>
      <c r="J198" s="280"/>
      <c r="K198" s="280"/>
      <c r="L198" s="280"/>
      <c r="M198" s="281">
        <f t="shared" si="24"/>
        <v>0</v>
      </c>
      <c r="N198" s="279"/>
    </row>
    <row r="199" spans="1:14" customFormat="1" ht="42" customHeight="1">
      <c r="A199" s="89">
        <v>415</v>
      </c>
      <c r="B199" s="86" t="s">
        <v>331</v>
      </c>
      <c r="C199" s="280"/>
      <c r="D199" s="280"/>
      <c r="E199" s="280"/>
      <c r="F199" s="280"/>
      <c r="G199" s="280"/>
      <c r="H199" s="280"/>
      <c r="I199" s="280"/>
      <c r="J199" s="280"/>
      <c r="K199" s="280"/>
      <c r="L199" s="280"/>
      <c r="M199" s="281">
        <f t="shared" ref="M199:M263" si="33">SUM(C199:L199)</f>
        <v>0</v>
      </c>
      <c r="N199" s="279"/>
    </row>
    <row r="200" spans="1:14" customFormat="1" ht="36.75" customHeight="1">
      <c r="A200" s="89">
        <v>416</v>
      </c>
      <c r="B200" s="86" t="s">
        <v>332</v>
      </c>
      <c r="C200" s="280"/>
      <c r="D200" s="280"/>
      <c r="E200" s="280"/>
      <c r="F200" s="280"/>
      <c r="G200" s="280"/>
      <c r="H200" s="280"/>
      <c r="I200" s="280"/>
      <c r="J200" s="280"/>
      <c r="K200" s="280"/>
      <c r="L200" s="280"/>
      <c r="M200" s="281">
        <f t="shared" si="33"/>
        <v>0</v>
      </c>
      <c r="N200" s="279"/>
    </row>
    <row r="201" spans="1:14" customFormat="1" ht="42" customHeight="1">
      <c r="A201" s="89">
        <v>417</v>
      </c>
      <c r="B201" s="86" t="s">
        <v>333</v>
      </c>
      <c r="C201" s="280"/>
      <c r="D201" s="280"/>
      <c r="E201" s="280"/>
      <c r="F201" s="280"/>
      <c r="G201" s="280"/>
      <c r="H201" s="280"/>
      <c r="I201" s="280"/>
      <c r="J201" s="280"/>
      <c r="K201" s="280"/>
      <c r="L201" s="280"/>
      <c r="M201" s="281">
        <f t="shared" si="33"/>
        <v>0</v>
      </c>
      <c r="N201" s="279"/>
    </row>
    <row r="202" spans="1:14" customFormat="1" ht="34.5" customHeight="1">
      <c r="A202" s="89">
        <v>418</v>
      </c>
      <c r="B202" s="86" t="s">
        <v>334</v>
      </c>
      <c r="C202" s="280"/>
      <c r="D202" s="280"/>
      <c r="E202" s="280"/>
      <c r="F202" s="280"/>
      <c r="G202" s="280"/>
      <c r="H202" s="280"/>
      <c r="I202" s="280"/>
      <c r="J202" s="280"/>
      <c r="K202" s="280"/>
      <c r="L202" s="280"/>
      <c r="M202" s="281">
        <f t="shared" si="33"/>
        <v>0</v>
      </c>
      <c r="N202" s="279"/>
    </row>
    <row r="203" spans="1:14" customFormat="1" ht="34.5" customHeight="1">
      <c r="A203" s="89">
        <v>419</v>
      </c>
      <c r="B203" s="86" t="s">
        <v>335</v>
      </c>
      <c r="C203" s="280"/>
      <c r="D203" s="280"/>
      <c r="E203" s="280"/>
      <c r="F203" s="280"/>
      <c r="G203" s="280"/>
      <c r="H203" s="280"/>
      <c r="I203" s="280"/>
      <c r="J203" s="280"/>
      <c r="K203" s="280"/>
      <c r="L203" s="280"/>
      <c r="M203" s="281">
        <f t="shared" si="33"/>
        <v>0</v>
      </c>
      <c r="N203" s="279"/>
    </row>
    <row r="204" spans="1:14" customFormat="1" ht="25.5" customHeight="1">
      <c r="A204" s="83">
        <v>4200</v>
      </c>
      <c r="B204" s="84" t="s">
        <v>336</v>
      </c>
      <c r="C204" s="278">
        <f t="shared" ref="C204:L204" si="34">SUM(C205:C209)</f>
        <v>0</v>
      </c>
      <c r="D204" s="278">
        <f>SUM(D205:D209)</f>
        <v>0</v>
      </c>
      <c r="E204" s="278">
        <f t="shared" si="34"/>
        <v>0</v>
      </c>
      <c r="F204" s="278">
        <f t="shared" si="34"/>
        <v>0</v>
      </c>
      <c r="G204" s="278">
        <f t="shared" si="34"/>
        <v>1122000</v>
      </c>
      <c r="H204" s="278">
        <f t="shared" si="34"/>
        <v>0</v>
      </c>
      <c r="I204" s="278">
        <f t="shared" si="34"/>
        <v>0</v>
      </c>
      <c r="J204" s="278">
        <f t="shared" si="34"/>
        <v>0</v>
      </c>
      <c r="K204" s="278">
        <f t="shared" si="34"/>
        <v>0</v>
      </c>
      <c r="L204" s="278">
        <f t="shared" si="34"/>
        <v>0</v>
      </c>
      <c r="M204" s="278">
        <f t="shared" si="33"/>
        <v>1122000</v>
      </c>
      <c r="N204" s="283"/>
    </row>
    <row r="205" spans="1:14" customFormat="1" ht="25.5">
      <c r="A205" s="89">
        <v>421</v>
      </c>
      <c r="B205" s="86" t="s">
        <v>337</v>
      </c>
      <c r="C205" s="280"/>
      <c r="D205" s="280"/>
      <c r="E205" s="280"/>
      <c r="F205" s="280"/>
      <c r="G205" s="280">
        <v>1122000</v>
      </c>
      <c r="H205" s="280"/>
      <c r="I205" s="280"/>
      <c r="J205" s="280"/>
      <c r="K205" s="280"/>
      <c r="L205" s="280"/>
      <c r="M205" s="281">
        <f t="shared" si="33"/>
        <v>1122000</v>
      </c>
      <c r="N205" s="279"/>
    </row>
    <row r="206" spans="1:14" customFormat="1" ht="26.25" customHeight="1">
      <c r="A206" s="89">
        <v>422</v>
      </c>
      <c r="B206" s="86" t="s">
        <v>338</v>
      </c>
      <c r="C206" s="280"/>
      <c r="D206" s="280"/>
      <c r="E206" s="280"/>
      <c r="F206" s="280"/>
      <c r="G206" s="280"/>
      <c r="H206" s="280"/>
      <c r="I206" s="280"/>
      <c r="J206" s="280"/>
      <c r="K206" s="280"/>
      <c r="L206" s="280"/>
      <c r="M206" s="281">
        <f t="shared" si="33"/>
        <v>0</v>
      </c>
      <c r="N206" s="279"/>
    </row>
    <row r="207" spans="1:14" customFormat="1" ht="25.5">
      <c r="A207" s="89">
        <v>423</v>
      </c>
      <c r="B207" s="86" t="s">
        <v>339</v>
      </c>
      <c r="C207" s="280"/>
      <c r="D207" s="280"/>
      <c r="E207" s="280"/>
      <c r="F207" s="280"/>
      <c r="G207" s="280"/>
      <c r="H207" s="280"/>
      <c r="I207" s="280"/>
      <c r="J207" s="280"/>
      <c r="K207" s="280"/>
      <c r="L207" s="280"/>
      <c r="M207" s="281">
        <f t="shared" si="33"/>
        <v>0</v>
      </c>
      <c r="N207" s="279"/>
    </row>
    <row r="208" spans="1:14" customFormat="1" ht="25.5" customHeight="1">
      <c r="A208" s="89">
        <v>424</v>
      </c>
      <c r="B208" s="86" t="s">
        <v>340</v>
      </c>
      <c r="C208" s="280"/>
      <c r="D208" s="280"/>
      <c r="E208" s="280"/>
      <c r="F208" s="280"/>
      <c r="G208" s="280"/>
      <c r="H208" s="280"/>
      <c r="I208" s="280"/>
      <c r="J208" s="280"/>
      <c r="K208" s="280"/>
      <c r="L208" s="280"/>
      <c r="M208" s="281">
        <f t="shared" si="33"/>
        <v>0</v>
      </c>
      <c r="N208" s="279"/>
    </row>
    <row r="209" spans="1:14" customFormat="1" ht="25.9" customHeight="1">
      <c r="A209" s="89">
        <v>425</v>
      </c>
      <c r="B209" s="86" t="s">
        <v>341</v>
      </c>
      <c r="C209" s="280"/>
      <c r="D209" s="280"/>
      <c r="E209" s="280"/>
      <c r="F209" s="280"/>
      <c r="G209" s="280"/>
      <c r="H209" s="280"/>
      <c r="I209" s="280"/>
      <c r="J209" s="280"/>
      <c r="K209" s="280"/>
      <c r="L209" s="280"/>
      <c r="M209" s="281">
        <f t="shared" si="33"/>
        <v>0</v>
      </c>
      <c r="N209" s="279"/>
    </row>
    <row r="210" spans="1:14" customFormat="1" ht="25.5" customHeight="1">
      <c r="A210" s="83">
        <v>4300</v>
      </c>
      <c r="B210" s="84" t="s">
        <v>134</v>
      </c>
      <c r="C210" s="278">
        <f t="shared" ref="C210:N210" si="35">SUM(C211:C219)</f>
        <v>0</v>
      </c>
      <c r="D210" s="278">
        <f>SUM(D211:D219)</f>
        <v>0</v>
      </c>
      <c r="E210" s="278">
        <f t="shared" si="35"/>
        <v>0</v>
      </c>
      <c r="F210" s="278">
        <f t="shared" si="35"/>
        <v>0</v>
      </c>
      <c r="G210" s="278">
        <f t="shared" si="35"/>
        <v>0</v>
      </c>
      <c r="H210" s="278">
        <f t="shared" si="35"/>
        <v>0</v>
      </c>
      <c r="I210" s="278">
        <f t="shared" si="35"/>
        <v>0</v>
      </c>
      <c r="J210" s="278">
        <f t="shared" si="35"/>
        <v>0</v>
      </c>
      <c r="K210" s="278">
        <f t="shared" si="35"/>
        <v>0</v>
      </c>
      <c r="L210" s="278">
        <f t="shared" si="35"/>
        <v>0</v>
      </c>
      <c r="M210" s="278">
        <f t="shared" si="33"/>
        <v>0</v>
      </c>
      <c r="N210" s="284">
        <f t="shared" si="35"/>
        <v>0</v>
      </c>
    </row>
    <row r="211" spans="1:14" customFormat="1" ht="25.5" customHeight="1">
      <c r="A211" s="89">
        <v>431</v>
      </c>
      <c r="B211" s="86" t="s">
        <v>342</v>
      </c>
      <c r="C211" s="280"/>
      <c r="D211" s="280"/>
      <c r="E211" s="280"/>
      <c r="F211" s="280"/>
      <c r="G211" s="280"/>
      <c r="H211" s="280"/>
      <c r="I211" s="280"/>
      <c r="J211" s="280"/>
      <c r="K211" s="280"/>
      <c r="L211" s="280"/>
      <c r="M211" s="281">
        <f t="shared" si="33"/>
        <v>0</v>
      </c>
      <c r="N211" s="279"/>
    </row>
    <row r="212" spans="1:14" customFormat="1" ht="25.5" customHeight="1">
      <c r="A212" s="89">
        <v>432</v>
      </c>
      <c r="B212" s="86" t="s">
        <v>343</v>
      </c>
      <c r="C212" s="280"/>
      <c r="D212" s="280"/>
      <c r="E212" s="280"/>
      <c r="F212" s="280"/>
      <c r="G212" s="280"/>
      <c r="H212" s="280"/>
      <c r="I212" s="280"/>
      <c r="J212" s="280"/>
      <c r="K212" s="280"/>
      <c r="L212" s="280"/>
      <c r="M212" s="281">
        <f t="shared" si="33"/>
        <v>0</v>
      </c>
      <c r="N212" s="279"/>
    </row>
    <row r="213" spans="1:14" customFormat="1" ht="25.5" customHeight="1">
      <c r="A213" s="89">
        <v>433</v>
      </c>
      <c r="B213" s="86" t="s">
        <v>344</v>
      </c>
      <c r="C213" s="280"/>
      <c r="D213" s="280"/>
      <c r="E213" s="280"/>
      <c r="F213" s="280"/>
      <c r="G213" s="280"/>
      <c r="H213" s="280"/>
      <c r="I213" s="280"/>
      <c r="J213" s="280"/>
      <c r="K213" s="280"/>
      <c r="L213" s="280"/>
      <c r="M213" s="281">
        <f t="shared" si="33"/>
        <v>0</v>
      </c>
      <c r="N213" s="279"/>
    </row>
    <row r="214" spans="1:14" customFormat="1" ht="25.5" customHeight="1">
      <c r="A214" s="89">
        <v>434</v>
      </c>
      <c r="B214" s="86" t="s">
        <v>345</v>
      </c>
      <c r="C214" s="280"/>
      <c r="D214" s="280"/>
      <c r="E214" s="280"/>
      <c r="F214" s="280"/>
      <c r="G214" s="280"/>
      <c r="H214" s="280"/>
      <c r="I214" s="280"/>
      <c r="J214" s="280"/>
      <c r="K214" s="280"/>
      <c r="L214" s="280"/>
      <c r="M214" s="281">
        <f t="shared" si="33"/>
        <v>0</v>
      </c>
      <c r="N214" s="279"/>
    </row>
    <row r="215" spans="1:14" customFormat="1" ht="25.5" customHeight="1">
      <c r="A215" s="89">
        <v>435</v>
      </c>
      <c r="B215" s="86" t="s">
        <v>346</v>
      </c>
      <c r="C215" s="280"/>
      <c r="D215" s="280"/>
      <c r="E215" s="280"/>
      <c r="F215" s="280"/>
      <c r="G215" s="280"/>
      <c r="H215" s="280"/>
      <c r="I215" s="280"/>
      <c r="J215" s="280"/>
      <c r="K215" s="280"/>
      <c r="L215" s="280"/>
      <c r="M215" s="281">
        <f t="shared" si="33"/>
        <v>0</v>
      </c>
      <c r="N215" s="279"/>
    </row>
    <row r="216" spans="1:14" customFormat="1" ht="25.5" customHeight="1">
      <c r="A216" s="89">
        <v>436</v>
      </c>
      <c r="B216" s="86" t="s">
        <v>347</v>
      </c>
      <c r="C216" s="280"/>
      <c r="D216" s="280"/>
      <c r="E216" s="280"/>
      <c r="F216" s="280"/>
      <c r="G216" s="280"/>
      <c r="H216" s="280"/>
      <c r="I216" s="280"/>
      <c r="J216" s="280"/>
      <c r="K216" s="280"/>
      <c r="L216" s="280"/>
      <c r="M216" s="281">
        <f t="shared" si="33"/>
        <v>0</v>
      </c>
      <c r="N216" s="279"/>
    </row>
    <row r="217" spans="1:14" customFormat="1" ht="25.5" customHeight="1">
      <c r="A217" s="89">
        <v>437</v>
      </c>
      <c r="B217" s="86" t="s">
        <v>348</v>
      </c>
      <c r="C217" s="280"/>
      <c r="D217" s="280"/>
      <c r="E217" s="280"/>
      <c r="F217" s="280"/>
      <c r="G217" s="280"/>
      <c r="H217" s="280"/>
      <c r="I217" s="280"/>
      <c r="J217" s="280"/>
      <c r="K217" s="280"/>
      <c r="L217" s="280"/>
      <c r="M217" s="281">
        <f t="shared" si="33"/>
        <v>0</v>
      </c>
      <c r="N217" s="279"/>
    </row>
    <row r="218" spans="1:14" customFormat="1" ht="25.5" customHeight="1">
      <c r="A218" s="89">
        <v>438</v>
      </c>
      <c r="B218" s="86" t="s">
        <v>349</v>
      </c>
      <c r="C218" s="280"/>
      <c r="D218" s="280"/>
      <c r="E218" s="280"/>
      <c r="F218" s="280"/>
      <c r="G218" s="280"/>
      <c r="H218" s="280"/>
      <c r="I218" s="280"/>
      <c r="J218" s="280"/>
      <c r="K218" s="280"/>
      <c r="L218" s="280"/>
      <c r="M218" s="281">
        <f t="shared" si="33"/>
        <v>0</v>
      </c>
      <c r="N218" s="279"/>
    </row>
    <row r="219" spans="1:14" customFormat="1" ht="25.5" customHeight="1">
      <c r="A219" s="89">
        <v>439</v>
      </c>
      <c r="B219" s="86" t="s">
        <v>350</v>
      </c>
      <c r="C219" s="280"/>
      <c r="D219" s="280"/>
      <c r="E219" s="280"/>
      <c r="F219" s="280"/>
      <c r="G219" s="280"/>
      <c r="H219" s="280"/>
      <c r="I219" s="280"/>
      <c r="J219" s="280"/>
      <c r="K219" s="280"/>
      <c r="L219" s="280"/>
      <c r="M219" s="281">
        <f t="shared" si="33"/>
        <v>0</v>
      </c>
      <c r="N219" s="279"/>
    </row>
    <row r="220" spans="1:14" customFormat="1" ht="25.5" customHeight="1">
      <c r="A220" s="83">
        <v>4400</v>
      </c>
      <c r="B220" s="84" t="s">
        <v>135</v>
      </c>
      <c r="C220" s="278">
        <f t="shared" ref="C220:N220" si="36">SUM(C221:C228)</f>
        <v>0</v>
      </c>
      <c r="D220" s="278">
        <f>SUM(D221:D228)</f>
        <v>0</v>
      </c>
      <c r="E220" s="278">
        <f t="shared" si="36"/>
        <v>0</v>
      </c>
      <c r="F220" s="278">
        <f t="shared" si="36"/>
        <v>0</v>
      </c>
      <c r="G220" s="278">
        <f t="shared" si="36"/>
        <v>777000</v>
      </c>
      <c r="H220" s="278">
        <f t="shared" si="36"/>
        <v>0</v>
      </c>
      <c r="I220" s="278">
        <f t="shared" si="36"/>
        <v>0</v>
      </c>
      <c r="J220" s="278">
        <f t="shared" si="36"/>
        <v>0</v>
      </c>
      <c r="K220" s="278">
        <f t="shared" si="36"/>
        <v>0</v>
      </c>
      <c r="L220" s="278">
        <f t="shared" si="36"/>
        <v>0</v>
      </c>
      <c r="M220" s="278">
        <f t="shared" si="33"/>
        <v>777000</v>
      </c>
      <c r="N220" s="284">
        <f t="shared" si="36"/>
        <v>0</v>
      </c>
    </row>
    <row r="221" spans="1:14" customFormat="1" ht="25.5" customHeight="1">
      <c r="A221" s="89">
        <v>441</v>
      </c>
      <c r="B221" s="86" t="s">
        <v>351</v>
      </c>
      <c r="C221" s="280"/>
      <c r="D221" s="280"/>
      <c r="E221" s="280"/>
      <c r="F221" s="280"/>
      <c r="G221" s="280">
        <v>367500</v>
      </c>
      <c r="H221" s="280"/>
      <c r="I221" s="280"/>
      <c r="J221" s="280"/>
      <c r="K221" s="280"/>
      <c r="L221" s="280"/>
      <c r="M221" s="281">
        <f t="shared" si="33"/>
        <v>367500</v>
      </c>
      <c r="N221" s="279"/>
    </row>
    <row r="222" spans="1:14" customFormat="1" ht="25.5" customHeight="1">
      <c r="A222" s="89">
        <v>442</v>
      </c>
      <c r="B222" s="86" t="s">
        <v>352</v>
      </c>
      <c r="C222" s="280"/>
      <c r="D222" s="280"/>
      <c r="E222" s="280"/>
      <c r="F222" s="280"/>
      <c r="G222" s="280">
        <v>210000</v>
      </c>
      <c r="H222" s="280"/>
      <c r="I222" s="280"/>
      <c r="J222" s="280"/>
      <c r="K222" s="280"/>
      <c r="L222" s="280"/>
      <c r="M222" s="281">
        <f t="shared" si="33"/>
        <v>210000</v>
      </c>
      <c r="N222" s="279"/>
    </row>
    <row r="223" spans="1:14" customFormat="1" ht="25.5" customHeight="1">
      <c r="A223" s="89">
        <v>443</v>
      </c>
      <c r="B223" s="86" t="s">
        <v>353</v>
      </c>
      <c r="C223" s="280"/>
      <c r="D223" s="280"/>
      <c r="E223" s="280"/>
      <c r="F223" s="280"/>
      <c r="G223" s="280">
        <v>126000</v>
      </c>
      <c r="H223" s="280"/>
      <c r="I223" s="280"/>
      <c r="J223" s="280"/>
      <c r="K223" s="280"/>
      <c r="L223" s="280"/>
      <c r="M223" s="281">
        <f t="shared" si="33"/>
        <v>126000</v>
      </c>
      <c r="N223" s="279"/>
    </row>
    <row r="224" spans="1:14" customFormat="1" ht="25.5" customHeight="1">
      <c r="A224" s="89">
        <v>444</v>
      </c>
      <c r="B224" s="86" t="s">
        <v>354</v>
      </c>
      <c r="C224" s="280"/>
      <c r="D224" s="280"/>
      <c r="E224" s="280"/>
      <c r="F224" s="280"/>
      <c r="G224" s="280"/>
      <c r="H224" s="280"/>
      <c r="I224" s="280"/>
      <c r="J224" s="280"/>
      <c r="K224" s="280"/>
      <c r="L224" s="280"/>
      <c r="M224" s="281">
        <f t="shared" si="33"/>
        <v>0</v>
      </c>
      <c r="N224" s="279"/>
    </row>
    <row r="225" spans="1:14" customFormat="1" ht="25.5" customHeight="1">
      <c r="A225" s="89">
        <v>445</v>
      </c>
      <c r="B225" s="86" t="s">
        <v>355</v>
      </c>
      <c r="C225" s="280"/>
      <c r="D225" s="280"/>
      <c r="E225" s="280"/>
      <c r="F225" s="280"/>
      <c r="G225" s="280">
        <v>73500</v>
      </c>
      <c r="H225" s="280"/>
      <c r="I225" s="280"/>
      <c r="J225" s="280"/>
      <c r="K225" s="280"/>
      <c r="L225" s="280"/>
      <c r="M225" s="281">
        <f t="shared" si="33"/>
        <v>73500</v>
      </c>
      <c r="N225" s="279"/>
    </row>
    <row r="226" spans="1:14" customFormat="1" ht="25.5" customHeight="1">
      <c r="A226" s="89">
        <v>446</v>
      </c>
      <c r="B226" s="86" t="s">
        <v>356</v>
      </c>
      <c r="C226" s="280"/>
      <c r="D226" s="280"/>
      <c r="E226" s="280"/>
      <c r="F226" s="280"/>
      <c r="G226" s="280"/>
      <c r="H226" s="280"/>
      <c r="I226" s="280"/>
      <c r="J226" s="280"/>
      <c r="K226" s="280"/>
      <c r="L226" s="280"/>
      <c r="M226" s="281">
        <f t="shared" si="33"/>
        <v>0</v>
      </c>
      <c r="N226" s="279"/>
    </row>
    <row r="227" spans="1:14" customFormat="1" ht="25.5" customHeight="1">
      <c r="A227" s="89">
        <v>447</v>
      </c>
      <c r="B227" s="86" t="s">
        <v>357</v>
      </c>
      <c r="C227" s="280"/>
      <c r="D227" s="280"/>
      <c r="E227" s="280"/>
      <c r="F227" s="280"/>
      <c r="G227" s="280"/>
      <c r="H227" s="280"/>
      <c r="I227" s="280"/>
      <c r="J227" s="280"/>
      <c r="K227" s="280"/>
      <c r="L227" s="280"/>
      <c r="M227" s="281">
        <f t="shared" si="33"/>
        <v>0</v>
      </c>
      <c r="N227" s="279"/>
    </row>
    <row r="228" spans="1:14" customFormat="1" ht="25.5" customHeight="1">
      <c r="A228" s="89">
        <v>448</v>
      </c>
      <c r="B228" s="86" t="s">
        <v>358</v>
      </c>
      <c r="C228" s="280"/>
      <c r="D228" s="280"/>
      <c r="E228" s="280"/>
      <c r="F228" s="280"/>
      <c r="G228" s="280"/>
      <c r="H228" s="280"/>
      <c r="I228" s="280"/>
      <c r="J228" s="280"/>
      <c r="K228" s="280"/>
      <c r="L228" s="280"/>
      <c r="M228" s="281">
        <f t="shared" si="33"/>
        <v>0</v>
      </c>
      <c r="N228" s="279"/>
    </row>
    <row r="229" spans="1:14" customFormat="1" ht="25.5" customHeight="1">
      <c r="A229" s="83">
        <v>4500</v>
      </c>
      <c r="B229" s="84" t="s">
        <v>136</v>
      </c>
      <c r="C229" s="278">
        <f t="shared" ref="C229:N229" si="37">SUM(C230:C232)</f>
        <v>0</v>
      </c>
      <c r="D229" s="278">
        <f>SUM(D230:D232)</f>
        <v>0</v>
      </c>
      <c r="E229" s="278">
        <f t="shared" si="37"/>
        <v>0</v>
      </c>
      <c r="F229" s="278">
        <f t="shared" si="37"/>
        <v>0</v>
      </c>
      <c r="G229" s="278">
        <f t="shared" si="37"/>
        <v>1369194.75</v>
      </c>
      <c r="H229" s="278">
        <f t="shared" si="37"/>
        <v>0</v>
      </c>
      <c r="I229" s="278">
        <f t="shared" si="37"/>
        <v>0</v>
      </c>
      <c r="J229" s="278">
        <f t="shared" si="37"/>
        <v>0</v>
      </c>
      <c r="K229" s="278">
        <f t="shared" si="37"/>
        <v>0</v>
      </c>
      <c r="L229" s="278">
        <f t="shared" si="37"/>
        <v>0</v>
      </c>
      <c r="M229" s="278">
        <f t="shared" si="33"/>
        <v>1369194.75</v>
      </c>
      <c r="N229" s="284">
        <f t="shared" si="37"/>
        <v>0</v>
      </c>
    </row>
    <row r="230" spans="1:14" customFormat="1" ht="25.5" customHeight="1">
      <c r="A230" s="89">
        <v>451</v>
      </c>
      <c r="B230" s="86" t="s">
        <v>359</v>
      </c>
      <c r="C230" s="280"/>
      <c r="D230" s="280"/>
      <c r="E230" s="280"/>
      <c r="F230" s="280"/>
      <c r="G230" s="280"/>
      <c r="H230" s="280"/>
      <c r="I230" s="280"/>
      <c r="J230" s="280"/>
      <c r="K230" s="280"/>
      <c r="L230" s="280"/>
      <c r="M230" s="281">
        <f t="shared" si="33"/>
        <v>0</v>
      </c>
      <c r="N230" s="279"/>
    </row>
    <row r="231" spans="1:14" customFormat="1" ht="25.5" customHeight="1">
      <c r="A231" s="89">
        <v>452</v>
      </c>
      <c r="B231" s="86" t="s">
        <v>360</v>
      </c>
      <c r="C231" s="280"/>
      <c r="D231" s="280"/>
      <c r="E231" s="280"/>
      <c r="F231" s="280"/>
      <c r="G231" s="280">
        <v>1369194.75</v>
      </c>
      <c r="H231" s="280"/>
      <c r="I231" s="280"/>
      <c r="J231" s="280"/>
      <c r="K231" s="280"/>
      <c r="L231" s="280"/>
      <c r="M231" s="281">
        <f t="shared" si="33"/>
        <v>1369194.75</v>
      </c>
      <c r="N231" s="279"/>
    </row>
    <row r="232" spans="1:14" customFormat="1" ht="25.5" customHeight="1">
      <c r="A232" s="89">
        <v>459</v>
      </c>
      <c r="B232" s="86" t="s">
        <v>361</v>
      </c>
      <c r="C232" s="280"/>
      <c r="D232" s="280"/>
      <c r="E232" s="280"/>
      <c r="F232" s="280"/>
      <c r="G232" s="280"/>
      <c r="H232" s="280"/>
      <c r="I232" s="280"/>
      <c r="J232" s="280"/>
      <c r="K232" s="280"/>
      <c r="L232" s="280"/>
      <c r="M232" s="281">
        <f t="shared" si="33"/>
        <v>0</v>
      </c>
      <c r="N232" s="279"/>
    </row>
    <row r="233" spans="1:14" customFormat="1" ht="35.25" customHeight="1">
      <c r="A233" s="83">
        <v>4600</v>
      </c>
      <c r="B233" s="78" t="s">
        <v>362</v>
      </c>
      <c r="C233" s="278">
        <f t="shared" ref="C233:N233" si="38">SUM(C234:C240)</f>
        <v>0</v>
      </c>
      <c r="D233" s="278">
        <f>SUM(D234:D240)</f>
        <v>0</v>
      </c>
      <c r="E233" s="278">
        <f t="shared" si="38"/>
        <v>0</v>
      </c>
      <c r="F233" s="278">
        <f t="shared" si="38"/>
        <v>0</v>
      </c>
      <c r="G233" s="278">
        <f t="shared" si="38"/>
        <v>0</v>
      </c>
      <c r="H233" s="278">
        <f t="shared" si="38"/>
        <v>0</v>
      </c>
      <c r="I233" s="278">
        <f t="shared" si="38"/>
        <v>0</v>
      </c>
      <c r="J233" s="278">
        <f t="shared" si="38"/>
        <v>0</v>
      </c>
      <c r="K233" s="278">
        <f t="shared" si="38"/>
        <v>0</v>
      </c>
      <c r="L233" s="278">
        <f t="shared" si="38"/>
        <v>0</v>
      </c>
      <c r="M233" s="278">
        <f t="shared" si="33"/>
        <v>0</v>
      </c>
      <c r="N233" s="284">
        <f t="shared" si="38"/>
        <v>0</v>
      </c>
    </row>
    <row r="234" spans="1:14" customFormat="1" ht="25.5" customHeight="1">
      <c r="A234" s="89">
        <v>461</v>
      </c>
      <c r="B234" s="86" t="s">
        <v>363</v>
      </c>
      <c r="C234" s="280"/>
      <c r="D234" s="280"/>
      <c r="E234" s="280"/>
      <c r="F234" s="280"/>
      <c r="G234" s="280"/>
      <c r="H234" s="280"/>
      <c r="I234" s="280"/>
      <c r="J234" s="280"/>
      <c r="K234" s="280"/>
      <c r="L234" s="280"/>
      <c r="M234" s="281">
        <f t="shared" si="33"/>
        <v>0</v>
      </c>
      <c r="N234" s="279"/>
    </row>
    <row r="235" spans="1:14" customFormat="1" ht="25.5" customHeight="1">
      <c r="A235" s="89">
        <v>462</v>
      </c>
      <c r="B235" s="86" t="s">
        <v>364</v>
      </c>
      <c r="C235" s="280"/>
      <c r="D235" s="280"/>
      <c r="E235" s="280"/>
      <c r="F235" s="280"/>
      <c r="G235" s="280"/>
      <c r="H235" s="280"/>
      <c r="I235" s="280"/>
      <c r="J235" s="280"/>
      <c r="K235" s="280"/>
      <c r="L235" s="280"/>
      <c r="M235" s="281">
        <f t="shared" si="33"/>
        <v>0</v>
      </c>
      <c r="N235" s="279"/>
    </row>
    <row r="236" spans="1:14" customFormat="1" ht="25.5" customHeight="1">
      <c r="A236" s="89">
        <v>463</v>
      </c>
      <c r="B236" s="86" t="s">
        <v>365</v>
      </c>
      <c r="C236" s="280"/>
      <c r="D236" s="280"/>
      <c r="E236" s="280"/>
      <c r="F236" s="280"/>
      <c r="G236" s="280"/>
      <c r="H236" s="280"/>
      <c r="I236" s="280"/>
      <c r="J236" s="280"/>
      <c r="K236" s="280"/>
      <c r="L236" s="280"/>
      <c r="M236" s="281">
        <f t="shared" si="33"/>
        <v>0</v>
      </c>
      <c r="N236" s="279"/>
    </row>
    <row r="237" spans="1:14" customFormat="1" ht="31.5" customHeight="1">
      <c r="A237" s="89">
        <v>464</v>
      </c>
      <c r="B237" s="86" t="s">
        <v>366</v>
      </c>
      <c r="C237" s="280"/>
      <c r="D237" s="280"/>
      <c r="E237" s="280"/>
      <c r="F237" s="280"/>
      <c r="G237" s="280"/>
      <c r="H237" s="280"/>
      <c r="I237" s="280"/>
      <c r="J237" s="280"/>
      <c r="K237" s="280"/>
      <c r="L237" s="280"/>
      <c r="M237" s="281">
        <f t="shared" si="33"/>
        <v>0</v>
      </c>
      <c r="N237" s="279"/>
    </row>
    <row r="238" spans="1:14" customFormat="1" ht="35.25" customHeight="1">
      <c r="A238" s="89">
        <v>465</v>
      </c>
      <c r="B238" s="86" t="s">
        <v>367</v>
      </c>
      <c r="C238" s="280"/>
      <c r="D238" s="280"/>
      <c r="E238" s="280"/>
      <c r="F238" s="280"/>
      <c r="G238" s="280"/>
      <c r="H238" s="280"/>
      <c r="I238" s="280"/>
      <c r="J238" s="280"/>
      <c r="K238" s="280"/>
      <c r="L238" s="280"/>
      <c r="M238" s="281">
        <f t="shared" si="33"/>
        <v>0</v>
      </c>
      <c r="N238" s="279"/>
    </row>
    <row r="239" spans="1:14" customFormat="1" ht="35.25" customHeight="1">
      <c r="A239" s="89">
        <v>466</v>
      </c>
      <c r="B239" s="208" t="s">
        <v>368</v>
      </c>
      <c r="C239" s="280"/>
      <c r="D239" s="280"/>
      <c r="E239" s="280"/>
      <c r="F239" s="280"/>
      <c r="G239" s="280"/>
      <c r="H239" s="280"/>
      <c r="I239" s="280"/>
      <c r="J239" s="280"/>
      <c r="K239" s="280"/>
      <c r="L239" s="280"/>
      <c r="M239" s="281"/>
      <c r="N239" s="279"/>
    </row>
    <row r="240" spans="1:14" customFormat="1" ht="31.5" customHeight="1">
      <c r="A240" s="89">
        <v>469</v>
      </c>
      <c r="B240" s="86" t="s">
        <v>1053</v>
      </c>
      <c r="C240" s="280"/>
      <c r="D240" s="280"/>
      <c r="E240" s="280"/>
      <c r="F240" s="280"/>
      <c r="G240" s="280"/>
      <c r="H240" s="280"/>
      <c r="I240" s="280"/>
      <c r="J240" s="280"/>
      <c r="K240" s="280"/>
      <c r="L240" s="280"/>
      <c r="M240" s="281">
        <f t="shared" si="33"/>
        <v>0</v>
      </c>
      <c r="N240" s="279"/>
    </row>
    <row r="241" spans="1:14" customFormat="1" ht="25.5" customHeight="1">
      <c r="A241" s="83">
        <v>4700</v>
      </c>
      <c r="B241" s="84" t="s">
        <v>369</v>
      </c>
      <c r="C241" s="278">
        <f t="shared" ref="C241:N241" si="39">SUM(C242)</f>
        <v>0</v>
      </c>
      <c r="D241" s="278">
        <f t="shared" si="39"/>
        <v>0</v>
      </c>
      <c r="E241" s="278">
        <f t="shared" si="39"/>
        <v>0</v>
      </c>
      <c r="F241" s="278">
        <f t="shared" si="39"/>
        <v>0</v>
      </c>
      <c r="G241" s="278">
        <f t="shared" si="39"/>
        <v>0</v>
      </c>
      <c r="H241" s="278">
        <f t="shared" si="39"/>
        <v>0</v>
      </c>
      <c r="I241" s="278">
        <f t="shared" si="39"/>
        <v>0</v>
      </c>
      <c r="J241" s="278">
        <f t="shared" si="39"/>
        <v>0</v>
      </c>
      <c r="K241" s="278">
        <f t="shared" si="39"/>
        <v>0</v>
      </c>
      <c r="L241" s="278">
        <f t="shared" si="39"/>
        <v>0</v>
      </c>
      <c r="M241" s="278">
        <f t="shared" si="33"/>
        <v>0</v>
      </c>
      <c r="N241" s="290">
        <f t="shared" si="39"/>
        <v>0</v>
      </c>
    </row>
    <row r="242" spans="1:14" customFormat="1" ht="31.5" customHeight="1">
      <c r="A242" s="89">
        <v>471</v>
      </c>
      <c r="B242" s="86" t="s">
        <v>370</v>
      </c>
      <c r="C242" s="291"/>
      <c r="D242" s="291"/>
      <c r="E242" s="291"/>
      <c r="F242" s="291"/>
      <c r="G242" s="291"/>
      <c r="H242" s="291"/>
      <c r="I242" s="291"/>
      <c r="J242" s="291"/>
      <c r="K242" s="291"/>
      <c r="L242" s="291"/>
      <c r="M242" s="281">
        <f t="shared" si="33"/>
        <v>0</v>
      </c>
      <c r="N242" s="279"/>
    </row>
    <row r="243" spans="1:14" customFormat="1" ht="25.5" customHeight="1">
      <c r="A243" s="83">
        <v>4800</v>
      </c>
      <c r="B243" s="84" t="s">
        <v>371</v>
      </c>
      <c r="C243" s="278">
        <f t="shared" ref="C243:N243" si="40">SUM(C244:C248)</f>
        <v>0</v>
      </c>
      <c r="D243" s="278">
        <f>SUM(D244:D248)</f>
        <v>0</v>
      </c>
      <c r="E243" s="278">
        <f t="shared" si="40"/>
        <v>0</v>
      </c>
      <c r="F243" s="278">
        <f t="shared" si="40"/>
        <v>0</v>
      </c>
      <c r="G243" s="278">
        <f t="shared" si="40"/>
        <v>0</v>
      </c>
      <c r="H243" s="278">
        <f t="shared" si="40"/>
        <v>0</v>
      </c>
      <c r="I243" s="278">
        <f t="shared" si="40"/>
        <v>0</v>
      </c>
      <c r="J243" s="278">
        <f t="shared" si="40"/>
        <v>0</v>
      </c>
      <c r="K243" s="278">
        <f t="shared" si="40"/>
        <v>0</v>
      </c>
      <c r="L243" s="278">
        <f t="shared" si="40"/>
        <v>0</v>
      </c>
      <c r="M243" s="278">
        <f t="shared" si="33"/>
        <v>0</v>
      </c>
      <c r="N243" s="290">
        <f t="shared" si="40"/>
        <v>0</v>
      </c>
    </row>
    <row r="244" spans="1:14" customFormat="1" ht="31.5" customHeight="1">
      <c r="A244" s="89">
        <v>481</v>
      </c>
      <c r="B244" s="86" t="s">
        <v>372</v>
      </c>
      <c r="C244" s="280"/>
      <c r="D244" s="280"/>
      <c r="E244" s="280"/>
      <c r="F244" s="280"/>
      <c r="G244" s="280"/>
      <c r="H244" s="280"/>
      <c r="I244" s="280"/>
      <c r="J244" s="280"/>
      <c r="K244" s="280"/>
      <c r="L244" s="280"/>
      <c r="M244" s="281">
        <f t="shared" si="33"/>
        <v>0</v>
      </c>
      <c r="N244" s="292"/>
    </row>
    <row r="245" spans="1:14" customFormat="1" ht="31.5" customHeight="1">
      <c r="A245" s="89">
        <v>482</v>
      </c>
      <c r="B245" s="86" t="s">
        <v>373</v>
      </c>
      <c r="C245" s="280"/>
      <c r="D245" s="280"/>
      <c r="E245" s="280"/>
      <c r="F245" s="280"/>
      <c r="G245" s="280"/>
      <c r="H245" s="280"/>
      <c r="I245" s="280"/>
      <c r="J245" s="280"/>
      <c r="K245" s="280"/>
      <c r="L245" s="280"/>
      <c r="M245" s="281">
        <f t="shared" si="33"/>
        <v>0</v>
      </c>
      <c r="N245" s="279"/>
    </row>
    <row r="246" spans="1:14" customFormat="1" ht="31.5" customHeight="1">
      <c r="A246" s="89">
        <v>483</v>
      </c>
      <c r="B246" s="86" t="s">
        <v>374</v>
      </c>
      <c r="C246" s="280"/>
      <c r="D246" s="280"/>
      <c r="E246" s="280"/>
      <c r="F246" s="280"/>
      <c r="G246" s="280"/>
      <c r="H246" s="280"/>
      <c r="I246" s="280"/>
      <c r="J246" s="280"/>
      <c r="K246" s="280"/>
      <c r="L246" s="280"/>
      <c r="M246" s="281">
        <f t="shared" si="33"/>
        <v>0</v>
      </c>
      <c r="N246" s="292"/>
    </row>
    <row r="247" spans="1:14" customFormat="1" ht="31.5" customHeight="1">
      <c r="A247" s="89">
        <v>484</v>
      </c>
      <c r="B247" s="86" t="s">
        <v>375</v>
      </c>
      <c r="C247" s="280"/>
      <c r="D247" s="280"/>
      <c r="E247" s="280"/>
      <c r="F247" s="280"/>
      <c r="G247" s="280"/>
      <c r="H247" s="280"/>
      <c r="I247" s="280"/>
      <c r="J247" s="280"/>
      <c r="K247" s="280"/>
      <c r="L247" s="280"/>
      <c r="M247" s="281">
        <f t="shared" si="33"/>
        <v>0</v>
      </c>
      <c r="N247" s="292"/>
    </row>
    <row r="248" spans="1:14" customFormat="1" ht="31.5" customHeight="1">
      <c r="A248" s="89">
        <v>485</v>
      </c>
      <c r="B248" s="86" t="s">
        <v>376</v>
      </c>
      <c r="C248" s="280"/>
      <c r="D248" s="280"/>
      <c r="E248" s="280"/>
      <c r="F248" s="280"/>
      <c r="G248" s="280"/>
      <c r="H248" s="280"/>
      <c r="I248" s="280"/>
      <c r="J248" s="280"/>
      <c r="K248" s="280"/>
      <c r="L248" s="280"/>
      <c r="M248" s="281">
        <f t="shared" si="33"/>
        <v>0</v>
      </c>
      <c r="N248" s="292"/>
    </row>
    <row r="249" spans="1:14" customFormat="1" ht="25.5" customHeight="1">
      <c r="A249" s="83">
        <v>4900</v>
      </c>
      <c r="B249" s="84" t="s">
        <v>377</v>
      </c>
      <c r="C249" s="278">
        <f t="shared" ref="C249:L249" si="41">SUM(C250:C252)</f>
        <v>0</v>
      </c>
      <c r="D249" s="278">
        <f>SUM(D250:D252)</f>
        <v>0</v>
      </c>
      <c r="E249" s="278">
        <f t="shared" si="41"/>
        <v>0</v>
      </c>
      <c r="F249" s="278">
        <f t="shared" si="41"/>
        <v>0</v>
      </c>
      <c r="G249" s="278">
        <f t="shared" si="41"/>
        <v>0</v>
      </c>
      <c r="H249" s="278">
        <f t="shared" si="41"/>
        <v>0</v>
      </c>
      <c r="I249" s="278">
        <f t="shared" si="41"/>
        <v>0</v>
      </c>
      <c r="J249" s="278">
        <f t="shared" si="41"/>
        <v>0</v>
      </c>
      <c r="K249" s="278">
        <f t="shared" si="41"/>
        <v>0</v>
      </c>
      <c r="L249" s="278">
        <f t="shared" si="41"/>
        <v>0</v>
      </c>
      <c r="M249" s="278">
        <f t="shared" si="33"/>
        <v>0</v>
      </c>
      <c r="N249" s="283"/>
    </row>
    <row r="250" spans="1:14" customFormat="1" ht="25.5" customHeight="1">
      <c r="A250" s="91">
        <v>491</v>
      </c>
      <c r="B250" s="86" t="s">
        <v>378</v>
      </c>
      <c r="C250" s="291"/>
      <c r="D250" s="291"/>
      <c r="E250" s="291"/>
      <c r="F250" s="291"/>
      <c r="G250" s="291"/>
      <c r="H250" s="291"/>
      <c r="I250" s="291"/>
      <c r="J250" s="291"/>
      <c r="K250" s="291"/>
      <c r="L250" s="291"/>
      <c r="M250" s="281">
        <f t="shared" si="33"/>
        <v>0</v>
      </c>
      <c r="N250" s="279"/>
    </row>
    <row r="251" spans="1:14" customFormat="1" ht="25.5" customHeight="1">
      <c r="A251" s="91">
        <v>492</v>
      </c>
      <c r="B251" s="86" t="s">
        <v>379</v>
      </c>
      <c r="C251" s="291"/>
      <c r="D251" s="291"/>
      <c r="E251" s="291"/>
      <c r="F251" s="291"/>
      <c r="G251" s="291"/>
      <c r="H251" s="291"/>
      <c r="I251" s="291"/>
      <c r="J251" s="291"/>
      <c r="K251" s="291"/>
      <c r="L251" s="291"/>
      <c r="M251" s="281">
        <f t="shared" si="33"/>
        <v>0</v>
      </c>
      <c r="N251" s="279"/>
    </row>
    <row r="252" spans="1:14" customFormat="1" ht="25.5" customHeight="1">
      <c r="A252" s="91">
        <v>493</v>
      </c>
      <c r="B252" s="86" t="s">
        <v>380</v>
      </c>
      <c r="C252" s="291"/>
      <c r="D252" s="291"/>
      <c r="E252" s="291"/>
      <c r="F252" s="291"/>
      <c r="G252" s="291"/>
      <c r="H252" s="291"/>
      <c r="I252" s="291"/>
      <c r="J252" s="291"/>
      <c r="K252" s="291"/>
      <c r="L252" s="291"/>
      <c r="M252" s="281">
        <f t="shared" si="33"/>
        <v>0</v>
      </c>
      <c r="N252" s="279"/>
    </row>
    <row r="253" spans="1:14" s="177" customFormat="1" ht="25.5" customHeight="1">
      <c r="A253" s="172">
        <v>5000</v>
      </c>
      <c r="B253" s="173" t="s">
        <v>381</v>
      </c>
      <c r="C253" s="285">
        <f t="shared" ref="C253:N253" si="42">C254+C261+C266+C269+C276+C278+C287+C297+C302</f>
        <v>0</v>
      </c>
      <c r="D253" s="285">
        <f>D254+D261+D266+D269+D276+D278+D287+D297+D302</f>
        <v>0</v>
      </c>
      <c r="E253" s="285">
        <f t="shared" si="42"/>
        <v>0</v>
      </c>
      <c r="F253" s="285">
        <f t="shared" si="42"/>
        <v>0</v>
      </c>
      <c r="G253" s="285">
        <f t="shared" si="42"/>
        <v>363000</v>
      </c>
      <c r="H253" s="285">
        <f t="shared" si="42"/>
        <v>63097.1</v>
      </c>
      <c r="I253" s="285">
        <f t="shared" si="42"/>
        <v>0</v>
      </c>
      <c r="J253" s="285">
        <f t="shared" si="42"/>
        <v>0</v>
      </c>
      <c r="K253" s="285">
        <f t="shared" si="42"/>
        <v>0</v>
      </c>
      <c r="L253" s="285">
        <f t="shared" si="42"/>
        <v>0</v>
      </c>
      <c r="M253" s="285">
        <f t="shared" si="33"/>
        <v>426097.1</v>
      </c>
      <c r="N253" s="286">
        <f t="shared" si="42"/>
        <v>0</v>
      </c>
    </row>
    <row r="254" spans="1:14" customFormat="1" ht="25.5" customHeight="1">
      <c r="A254" s="83">
        <v>5100</v>
      </c>
      <c r="B254" s="84" t="s">
        <v>382</v>
      </c>
      <c r="C254" s="278">
        <f>SUM(C255:C260)</f>
        <v>0</v>
      </c>
      <c r="D254" s="278">
        <f>SUM(D255:D260)</f>
        <v>0</v>
      </c>
      <c r="E254" s="278">
        <f t="shared" ref="E254:N254" si="43">SUM(E255:E260)</f>
        <v>0</v>
      </c>
      <c r="F254" s="278">
        <f t="shared" si="43"/>
        <v>0</v>
      </c>
      <c r="G254" s="278">
        <f t="shared" si="43"/>
        <v>0</v>
      </c>
      <c r="H254" s="278">
        <f t="shared" si="43"/>
        <v>63097.1</v>
      </c>
      <c r="I254" s="278">
        <f t="shared" si="43"/>
        <v>0</v>
      </c>
      <c r="J254" s="278">
        <f t="shared" si="43"/>
        <v>0</v>
      </c>
      <c r="K254" s="278">
        <f t="shared" si="43"/>
        <v>0</v>
      </c>
      <c r="L254" s="278">
        <f t="shared" si="43"/>
        <v>0</v>
      </c>
      <c r="M254" s="278">
        <f t="shared" si="33"/>
        <v>63097.1</v>
      </c>
      <c r="N254" s="284">
        <f t="shared" si="43"/>
        <v>0</v>
      </c>
    </row>
    <row r="255" spans="1:14" customFormat="1" ht="25.5" customHeight="1">
      <c r="A255" s="89">
        <v>511</v>
      </c>
      <c r="B255" s="86" t="s">
        <v>383</v>
      </c>
      <c r="C255" s="280"/>
      <c r="D255" s="280"/>
      <c r="E255" s="280"/>
      <c r="F255" s="280"/>
      <c r="G255" s="280"/>
      <c r="H255" s="280">
        <v>63097.1</v>
      </c>
      <c r="I255" s="280"/>
      <c r="J255" s="280"/>
      <c r="K255" s="280"/>
      <c r="L255" s="280"/>
      <c r="M255" s="281">
        <f t="shared" si="33"/>
        <v>63097.1</v>
      </c>
      <c r="N255" s="279"/>
    </row>
    <row r="256" spans="1:14" customFormat="1" ht="25.5" customHeight="1">
      <c r="A256" s="89">
        <v>512</v>
      </c>
      <c r="B256" s="86" t="s">
        <v>384</v>
      </c>
      <c r="C256" s="280"/>
      <c r="D256" s="280"/>
      <c r="E256" s="280"/>
      <c r="F256" s="280"/>
      <c r="G256" s="280"/>
      <c r="H256" s="280"/>
      <c r="I256" s="280"/>
      <c r="J256" s="280"/>
      <c r="K256" s="280"/>
      <c r="L256" s="280"/>
      <c r="M256" s="281">
        <f t="shared" si="33"/>
        <v>0</v>
      </c>
      <c r="N256" s="279"/>
    </row>
    <row r="257" spans="1:14" customFormat="1" ht="25.5" customHeight="1">
      <c r="A257" s="89">
        <v>513</v>
      </c>
      <c r="B257" s="86" t="s">
        <v>385</v>
      </c>
      <c r="C257" s="280"/>
      <c r="D257" s="280"/>
      <c r="E257" s="280"/>
      <c r="F257" s="280"/>
      <c r="G257" s="280"/>
      <c r="H257" s="280"/>
      <c r="I257" s="280"/>
      <c r="J257" s="280"/>
      <c r="K257" s="280"/>
      <c r="L257" s="280"/>
      <c r="M257" s="281">
        <f t="shared" si="33"/>
        <v>0</v>
      </c>
      <c r="N257" s="279"/>
    </row>
    <row r="258" spans="1:14" customFormat="1" ht="25.5" customHeight="1">
      <c r="A258" s="89">
        <v>514</v>
      </c>
      <c r="B258" s="86" t="s">
        <v>386</v>
      </c>
      <c r="C258" s="280"/>
      <c r="D258" s="280"/>
      <c r="E258" s="280"/>
      <c r="F258" s="280"/>
      <c r="G258" s="280"/>
      <c r="H258" s="280"/>
      <c r="I258" s="280"/>
      <c r="J258" s="280"/>
      <c r="K258" s="280"/>
      <c r="L258" s="280"/>
      <c r="M258" s="281">
        <f t="shared" si="33"/>
        <v>0</v>
      </c>
      <c r="N258" s="279"/>
    </row>
    <row r="259" spans="1:14" customFormat="1" ht="25.5" customHeight="1">
      <c r="A259" s="89">
        <v>515</v>
      </c>
      <c r="B259" s="86" t="s">
        <v>387</v>
      </c>
      <c r="C259" s="280"/>
      <c r="D259" s="280"/>
      <c r="E259" s="280"/>
      <c r="F259" s="280"/>
      <c r="G259" s="280"/>
      <c r="H259" s="280"/>
      <c r="I259" s="280"/>
      <c r="J259" s="280"/>
      <c r="K259" s="280"/>
      <c r="L259" s="280"/>
      <c r="M259" s="281">
        <f t="shared" si="33"/>
        <v>0</v>
      </c>
      <c r="N259" s="279"/>
    </row>
    <row r="260" spans="1:14" customFormat="1" ht="25.5" customHeight="1">
      <c r="A260" s="89">
        <v>519</v>
      </c>
      <c r="B260" s="86" t="s">
        <v>388</v>
      </c>
      <c r="C260" s="280"/>
      <c r="D260" s="280"/>
      <c r="E260" s="280"/>
      <c r="F260" s="280"/>
      <c r="G260" s="280"/>
      <c r="H260" s="280"/>
      <c r="I260" s="280"/>
      <c r="J260" s="280"/>
      <c r="K260" s="280"/>
      <c r="L260" s="280"/>
      <c r="M260" s="281">
        <f t="shared" si="33"/>
        <v>0</v>
      </c>
      <c r="N260" s="279"/>
    </row>
    <row r="261" spans="1:14" customFormat="1" ht="25.5" customHeight="1">
      <c r="A261" s="83">
        <v>5200</v>
      </c>
      <c r="B261" s="84" t="s">
        <v>389</v>
      </c>
      <c r="C261" s="278">
        <f t="shared" ref="C261:N261" si="44">SUM(C262:C265)</f>
        <v>0</v>
      </c>
      <c r="D261" s="278">
        <f>SUM(D262:D265)</f>
        <v>0</v>
      </c>
      <c r="E261" s="278">
        <f t="shared" si="44"/>
        <v>0</v>
      </c>
      <c r="F261" s="278">
        <f t="shared" si="44"/>
        <v>0</v>
      </c>
      <c r="G261" s="278">
        <f t="shared" si="44"/>
        <v>80000</v>
      </c>
      <c r="H261" s="278">
        <f t="shared" si="44"/>
        <v>0</v>
      </c>
      <c r="I261" s="278">
        <f t="shared" si="44"/>
        <v>0</v>
      </c>
      <c r="J261" s="278">
        <f t="shared" si="44"/>
        <v>0</v>
      </c>
      <c r="K261" s="278">
        <f t="shared" si="44"/>
        <v>0</v>
      </c>
      <c r="L261" s="278">
        <f t="shared" si="44"/>
        <v>0</v>
      </c>
      <c r="M261" s="278">
        <f t="shared" si="33"/>
        <v>80000</v>
      </c>
      <c r="N261" s="284">
        <f t="shared" si="44"/>
        <v>0</v>
      </c>
    </row>
    <row r="262" spans="1:14" customFormat="1" ht="25.5" customHeight="1">
      <c r="A262" s="89">
        <v>521</v>
      </c>
      <c r="B262" s="86" t="s">
        <v>390</v>
      </c>
      <c r="C262" s="280"/>
      <c r="D262" s="280"/>
      <c r="E262" s="280"/>
      <c r="F262" s="280"/>
      <c r="G262" s="280">
        <v>30000</v>
      </c>
      <c r="H262" s="280"/>
      <c r="I262" s="280"/>
      <c r="J262" s="280"/>
      <c r="K262" s="280"/>
      <c r="L262" s="280"/>
      <c r="M262" s="281">
        <f t="shared" si="33"/>
        <v>30000</v>
      </c>
      <c r="N262" s="279"/>
    </row>
    <row r="263" spans="1:14" customFormat="1" ht="25.5" customHeight="1">
      <c r="A263" s="89">
        <v>522</v>
      </c>
      <c r="B263" s="86" t="s">
        <v>391</v>
      </c>
      <c r="C263" s="280"/>
      <c r="D263" s="280"/>
      <c r="E263" s="280"/>
      <c r="F263" s="280"/>
      <c r="G263" s="280"/>
      <c r="H263" s="280"/>
      <c r="I263" s="280"/>
      <c r="J263" s="280"/>
      <c r="K263" s="280"/>
      <c r="L263" s="280"/>
      <c r="M263" s="281">
        <f t="shared" si="33"/>
        <v>0</v>
      </c>
      <c r="N263" s="279"/>
    </row>
    <row r="264" spans="1:14" customFormat="1" ht="25.5" customHeight="1">
      <c r="A264" s="89">
        <v>523</v>
      </c>
      <c r="B264" s="86" t="s">
        <v>392</v>
      </c>
      <c r="C264" s="280"/>
      <c r="D264" s="280"/>
      <c r="E264" s="280"/>
      <c r="F264" s="280"/>
      <c r="G264" s="280"/>
      <c r="H264" s="280"/>
      <c r="I264" s="280"/>
      <c r="J264" s="280"/>
      <c r="K264" s="280"/>
      <c r="L264" s="280"/>
      <c r="M264" s="281">
        <f t="shared" ref="M264:M327" si="45">SUM(C264:L264)</f>
        <v>0</v>
      </c>
      <c r="N264" s="279"/>
    </row>
    <row r="265" spans="1:14" customFormat="1" ht="25.5" customHeight="1">
      <c r="A265" s="89">
        <v>529</v>
      </c>
      <c r="B265" s="86" t="s">
        <v>393</v>
      </c>
      <c r="C265" s="280"/>
      <c r="D265" s="280"/>
      <c r="E265" s="280"/>
      <c r="F265" s="280"/>
      <c r="G265" s="280">
        <v>50000</v>
      </c>
      <c r="H265" s="280"/>
      <c r="I265" s="280"/>
      <c r="J265" s="280"/>
      <c r="K265" s="280"/>
      <c r="L265" s="280"/>
      <c r="M265" s="281">
        <f t="shared" si="45"/>
        <v>50000</v>
      </c>
      <c r="N265" s="279"/>
    </row>
    <row r="266" spans="1:14" customFormat="1" ht="25.5" customHeight="1">
      <c r="A266" s="83">
        <v>5300</v>
      </c>
      <c r="B266" s="84" t="s">
        <v>394</v>
      </c>
      <c r="C266" s="278">
        <f t="shared" ref="C266:L266" si="46">SUM(C267:C268)</f>
        <v>0</v>
      </c>
      <c r="D266" s="278">
        <f>SUM(D267:D268)</f>
        <v>0</v>
      </c>
      <c r="E266" s="278">
        <f t="shared" si="46"/>
        <v>0</v>
      </c>
      <c r="F266" s="278">
        <f t="shared" si="46"/>
        <v>0</v>
      </c>
      <c r="G266" s="278">
        <f t="shared" si="46"/>
        <v>18000</v>
      </c>
      <c r="H266" s="278">
        <f t="shared" si="46"/>
        <v>0</v>
      </c>
      <c r="I266" s="278">
        <f t="shared" si="46"/>
        <v>0</v>
      </c>
      <c r="J266" s="278">
        <f t="shared" si="46"/>
        <v>0</v>
      </c>
      <c r="K266" s="278">
        <f t="shared" si="46"/>
        <v>0</v>
      </c>
      <c r="L266" s="278">
        <f t="shared" si="46"/>
        <v>0</v>
      </c>
      <c r="M266" s="278">
        <f t="shared" si="45"/>
        <v>18000</v>
      </c>
      <c r="N266" s="283"/>
    </row>
    <row r="267" spans="1:14" customFormat="1" ht="25.5" customHeight="1">
      <c r="A267" s="89">
        <v>531</v>
      </c>
      <c r="B267" s="86" t="s">
        <v>395</v>
      </c>
      <c r="C267" s="280"/>
      <c r="D267" s="280"/>
      <c r="E267" s="280"/>
      <c r="F267" s="280"/>
      <c r="G267" s="280">
        <v>15000</v>
      </c>
      <c r="H267" s="280"/>
      <c r="I267" s="280"/>
      <c r="J267" s="280"/>
      <c r="K267" s="280"/>
      <c r="L267" s="280"/>
      <c r="M267" s="281">
        <f t="shared" si="45"/>
        <v>15000</v>
      </c>
      <c r="N267" s="279"/>
    </row>
    <row r="268" spans="1:14" customFormat="1" ht="25.5" customHeight="1">
      <c r="A268" s="89">
        <v>532</v>
      </c>
      <c r="B268" s="86" t="s">
        <v>396</v>
      </c>
      <c r="C268" s="280"/>
      <c r="D268" s="280"/>
      <c r="E268" s="280"/>
      <c r="F268" s="280"/>
      <c r="G268" s="280">
        <v>3000</v>
      </c>
      <c r="H268" s="280"/>
      <c r="I268" s="280"/>
      <c r="J268" s="280"/>
      <c r="K268" s="280"/>
      <c r="L268" s="280"/>
      <c r="M268" s="281">
        <f t="shared" si="45"/>
        <v>3000</v>
      </c>
      <c r="N268" s="279"/>
    </row>
    <row r="269" spans="1:14" customFormat="1" ht="25.5" customHeight="1">
      <c r="A269" s="83">
        <v>5400</v>
      </c>
      <c r="B269" s="84" t="s">
        <v>397</v>
      </c>
      <c r="C269" s="278">
        <f t="shared" ref="C269:N269" si="47">SUM(C270:C275)</f>
        <v>0</v>
      </c>
      <c r="D269" s="278">
        <f>SUM(D270:D275)</f>
        <v>0</v>
      </c>
      <c r="E269" s="278">
        <f t="shared" si="47"/>
        <v>0</v>
      </c>
      <c r="F269" s="278">
        <f t="shared" si="47"/>
        <v>0</v>
      </c>
      <c r="G269" s="278">
        <f t="shared" si="47"/>
        <v>250000</v>
      </c>
      <c r="H269" s="278">
        <f t="shared" si="47"/>
        <v>0</v>
      </c>
      <c r="I269" s="278">
        <f t="shared" si="47"/>
        <v>0</v>
      </c>
      <c r="J269" s="278">
        <f t="shared" si="47"/>
        <v>0</v>
      </c>
      <c r="K269" s="278">
        <f t="shared" si="47"/>
        <v>0</v>
      </c>
      <c r="L269" s="278">
        <f t="shared" si="47"/>
        <v>0</v>
      </c>
      <c r="M269" s="278">
        <f t="shared" si="45"/>
        <v>250000</v>
      </c>
      <c r="N269" s="284">
        <f t="shared" si="47"/>
        <v>0</v>
      </c>
    </row>
    <row r="270" spans="1:14" customFormat="1" ht="25.5" customHeight="1">
      <c r="A270" s="89">
        <v>541</v>
      </c>
      <c r="B270" s="86" t="s">
        <v>398</v>
      </c>
      <c r="C270" s="280"/>
      <c r="D270" s="280"/>
      <c r="E270" s="280"/>
      <c r="F270" s="280"/>
      <c r="G270" s="280">
        <v>250000</v>
      </c>
      <c r="H270" s="280"/>
      <c r="I270" s="280"/>
      <c r="J270" s="280"/>
      <c r="K270" s="280"/>
      <c r="L270" s="280"/>
      <c r="M270" s="281">
        <f t="shared" si="45"/>
        <v>250000</v>
      </c>
      <c r="N270" s="279"/>
    </row>
    <row r="271" spans="1:14" customFormat="1" ht="25.5" customHeight="1">
      <c r="A271" s="89">
        <v>542</v>
      </c>
      <c r="B271" s="86" t="s">
        <v>399</v>
      </c>
      <c r="C271" s="280"/>
      <c r="D271" s="280"/>
      <c r="E271" s="280"/>
      <c r="F271" s="280"/>
      <c r="G271" s="280"/>
      <c r="H271" s="280"/>
      <c r="I271" s="280"/>
      <c r="J271" s="280"/>
      <c r="K271" s="280"/>
      <c r="L271" s="280"/>
      <c r="M271" s="281">
        <f t="shared" si="45"/>
        <v>0</v>
      </c>
      <c r="N271" s="279"/>
    </row>
    <row r="272" spans="1:14" customFormat="1" ht="25.5" customHeight="1">
      <c r="A272" s="89">
        <v>543</v>
      </c>
      <c r="B272" s="86" t="s">
        <v>400</v>
      </c>
      <c r="C272" s="280"/>
      <c r="D272" s="280"/>
      <c r="E272" s="280"/>
      <c r="F272" s="280"/>
      <c r="G272" s="280"/>
      <c r="H272" s="280"/>
      <c r="I272" s="280"/>
      <c r="J272" s="280"/>
      <c r="K272" s="280"/>
      <c r="L272" s="280"/>
      <c r="M272" s="281">
        <f t="shared" si="45"/>
        <v>0</v>
      </c>
      <c r="N272" s="279"/>
    </row>
    <row r="273" spans="1:14" customFormat="1" ht="25.5" customHeight="1">
      <c r="A273" s="89">
        <v>544</v>
      </c>
      <c r="B273" s="86" t="s">
        <v>401</v>
      </c>
      <c r="C273" s="280"/>
      <c r="D273" s="280"/>
      <c r="E273" s="280"/>
      <c r="F273" s="280"/>
      <c r="G273" s="280"/>
      <c r="H273" s="280"/>
      <c r="I273" s="280"/>
      <c r="J273" s="280"/>
      <c r="K273" s="280"/>
      <c r="L273" s="280"/>
      <c r="M273" s="281">
        <f t="shared" si="45"/>
        <v>0</v>
      </c>
      <c r="N273" s="279"/>
    </row>
    <row r="274" spans="1:14" customFormat="1" ht="25.5" customHeight="1">
      <c r="A274" s="89">
        <v>545</v>
      </c>
      <c r="B274" s="86" t="s">
        <v>402</v>
      </c>
      <c r="C274" s="280"/>
      <c r="D274" s="280"/>
      <c r="E274" s="280"/>
      <c r="F274" s="280"/>
      <c r="G274" s="280"/>
      <c r="H274" s="280"/>
      <c r="I274" s="280"/>
      <c r="J274" s="280"/>
      <c r="K274" s="280"/>
      <c r="L274" s="280"/>
      <c r="M274" s="281">
        <f t="shared" si="45"/>
        <v>0</v>
      </c>
      <c r="N274" s="279"/>
    </row>
    <row r="275" spans="1:14" customFormat="1" ht="25.5" customHeight="1">
      <c r="A275" s="89">
        <v>549</v>
      </c>
      <c r="B275" s="86" t="s">
        <v>403</v>
      </c>
      <c r="C275" s="280"/>
      <c r="D275" s="280"/>
      <c r="E275" s="280"/>
      <c r="F275" s="280"/>
      <c r="G275" s="280"/>
      <c r="H275" s="280"/>
      <c r="I275" s="280"/>
      <c r="J275" s="280"/>
      <c r="K275" s="280"/>
      <c r="L275" s="280"/>
      <c r="M275" s="281">
        <f t="shared" si="45"/>
        <v>0</v>
      </c>
      <c r="N275" s="279"/>
    </row>
    <row r="276" spans="1:14" customFormat="1" ht="25.5" customHeight="1">
      <c r="A276" s="83">
        <v>5500</v>
      </c>
      <c r="B276" s="84" t="s">
        <v>404</v>
      </c>
      <c r="C276" s="278">
        <f t="shared" ref="C276:N276" si="48">SUM(C277)</f>
        <v>0</v>
      </c>
      <c r="D276" s="278">
        <f t="shared" si="48"/>
        <v>0</v>
      </c>
      <c r="E276" s="278">
        <f t="shared" si="48"/>
        <v>0</v>
      </c>
      <c r="F276" s="278">
        <f t="shared" si="48"/>
        <v>0</v>
      </c>
      <c r="G276" s="278">
        <f t="shared" si="48"/>
        <v>0</v>
      </c>
      <c r="H276" s="278">
        <f t="shared" si="48"/>
        <v>0</v>
      </c>
      <c r="I276" s="278">
        <f t="shared" si="48"/>
        <v>0</v>
      </c>
      <c r="J276" s="278">
        <f t="shared" si="48"/>
        <v>0</v>
      </c>
      <c r="K276" s="278">
        <f t="shared" si="48"/>
        <v>0</v>
      </c>
      <c r="L276" s="278">
        <f t="shared" si="48"/>
        <v>0</v>
      </c>
      <c r="M276" s="278">
        <f t="shared" si="45"/>
        <v>0</v>
      </c>
      <c r="N276" s="284">
        <f t="shared" si="48"/>
        <v>0</v>
      </c>
    </row>
    <row r="277" spans="1:14" customFormat="1" ht="25.5" customHeight="1">
      <c r="A277" s="89">
        <v>551</v>
      </c>
      <c r="B277" s="86" t="s">
        <v>405</v>
      </c>
      <c r="C277" s="280"/>
      <c r="D277" s="280"/>
      <c r="E277" s="280"/>
      <c r="F277" s="280"/>
      <c r="G277" s="280"/>
      <c r="H277" s="280"/>
      <c r="I277" s="280"/>
      <c r="J277" s="280"/>
      <c r="K277" s="280"/>
      <c r="L277" s="280"/>
      <c r="M277" s="281">
        <f t="shared" si="45"/>
        <v>0</v>
      </c>
      <c r="N277" s="279"/>
    </row>
    <row r="278" spans="1:14" customFormat="1" ht="25.5" customHeight="1">
      <c r="A278" s="83">
        <v>5600</v>
      </c>
      <c r="B278" s="84" t="s">
        <v>406</v>
      </c>
      <c r="C278" s="278">
        <f t="shared" ref="C278:N278" si="49">SUM(C279:C286)</f>
        <v>0</v>
      </c>
      <c r="D278" s="278">
        <f>SUM(D279:D286)</f>
        <v>0</v>
      </c>
      <c r="E278" s="278">
        <f t="shared" si="49"/>
        <v>0</v>
      </c>
      <c r="F278" s="278">
        <f t="shared" si="49"/>
        <v>0</v>
      </c>
      <c r="G278" s="278">
        <f t="shared" si="49"/>
        <v>15000</v>
      </c>
      <c r="H278" s="278">
        <f t="shared" si="49"/>
        <v>0</v>
      </c>
      <c r="I278" s="278">
        <f t="shared" si="49"/>
        <v>0</v>
      </c>
      <c r="J278" s="278">
        <f t="shared" si="49"/>
        <v>0</v>
      </c>
      <c r="K278" s="278">
        <f t="shared" si="49"/>
        <v>0</v>
      </c>
      <c r="L278" s="278">
        <f t="shared" si="49"/>
        <v>0</v>
      </c>
      <c r="M278" s="278">
        <f t="shared" si="45"/>
        <v>15000</v>
      </c>
      <c r="N278" s="284">
        <f t="shared" si="49"/>
        <v>0</v>
      </c>
    </row>
    <row r="279" spans="1:14" customFormat="1" ht="25.5" customHeight="1">
      <c r="A279" s="89">
        <v>561</v>
      </c>
      <c r="B279" s="86" t="s">
        <v>407</v>
      </c>
      <c r="C279" s="280"/>
      <c r="D279" s="280"/>
      <c r="E279" s="280"/>
      <c r="F279" s="280"/>
      <c r="G279" s="280"/>
      <c r="H279" s="280"/>
      <c r="I279" s="280"/>
      <c r="J279" s="280"/>
      <c r="K279" s="280"/>
      <c r="L279" s="280"/>
      <c r="M279" s="281">
        <f t="shared" si="45"/>
        <v>0</v>
      </c>
      <c r="N279" s="279"/>
    </row>
    <row r="280" spans="1:14" customFormat="1" ht="25.5" customHeight="1">
      <c r="A280" s="89">
        <v>562</v>
      </c>
      <c r="B280" s="86" t="s">
        <v>408</v>
      </c>
      <c r="C280" s="280"/>
      <c r="D280" s="280"/>
      <c r="E280" s="280"/>
      <c r="F280" s="280"/>
      <c r="G280" s="280"/>
      <c r="H280" s="280"/>
      <c r="I280" s="280"/>
      <c r="J280" s="280"/>
      <c r="K280" s="280"/>
      <c r="L280" s="280"/>
      <c r="M280" s="281">
        <f t="shared" si="45"/>
        <v>0</v>
      </c>
      <c r="N280" s="279"/>
    </row>
    <row r="281" spans="1:14" customFormat="1" ht="25.5" customHeight="1">
      <c r="A281" s="89">
        <v>563</v>
      </c>
      <c r="B281" s="86" t="s">
        <v>409</v>
      </c>
      <c r="C281" s="280"/>
      <c r="D281" s="280"/>
      <c r="E281" s="280"/>
      <c r="F281" s="280"/>
      <c r="G281" s="280"/>
      <c r="H281" s="280"/>
      <c r="I281" s="280"/>
      <c r="J281" s="280"/>
      <c r="K281" s="280"/>
      <c r="L281" s="280"/>
      <c r="M281" s="281">
        <f t="shared" si="45"/>
        <v>0</v>
      </c>
      <c r="N281" s="279"/>
    </row>
    <row r="282" spans="1:14" customFormat="1" ht="29.25" customHeight="1">
      <c r="A282" s="89">
        <v>564</v>
      </c>
      <c r="B282" s="86" t="s">
        <v>410</v>
      </c>
      <c r="C282" s="280"/>
      <c r="D282" s="280"/>
      <c r="E282" s="280"/>
      <c r="F282" s="280"/>
      <c r="G282" s="280"/>
      <c r="H282" s="280"/>
      <c r="I282" s="280"/>
      <c r="J282" s="280"/>
      <c r="K282" s="280"/>
      <c r="L282" s="280"/>
      <c r="M282" s="281">
        <f t="shared" si="45"/>
        <v>0</v>
      </c>
      <c r="N282" s="279"/>
    </row>
    <row r="283" spans="1:14" customFormat="1" ht="25.5" customHeight="1">
      <c r="A283" s="89">
        <v>565</v>
      </c>
      <c r="B283" s="86" t="s">
        <v>411</v>
      </c>
      <c r="C283" s="280"/>
      <c r="D283" s="280"/>
      <c r="E283" s="280"/>
      <c r="F283" s="280"/>
      <c r="G283" s="280"/>
      <c r="H283" s="280"/>
      <c r="I283" s="280"/>
      <c r="J283" s="280"/>
      <c r="K283" s="280"/>
      <c r="L283" s="280"/>
      <c r="M283" s="281">
        <f t="shared" si="45"/>
        <v>0</v>
      </c>
      <c r="N283" s="279"/>
    </row>
    <row r="284" spans="1:14" customFormat="1" ht="27.75" customHeight="1">
      <c r="A284" s="89">
        <v>566</v>
      </c>
      <c r="B284" s="86" t="s">
        <v>412</v>
      </c>
      <c r="C284" s="280"/>
      <c r="D284" s="280"/>
      <c r="E284" s="280"/>
      <c r="F284" s="280"/>
      <c r="G284" s="280"/>
      <c r="H284" s="280"/>
      <c r="I284" s="280"/>
      <c r="J284" s="280"/>
      <c r="K284" s="280"/>
      <c r="L284" s="280"/>
      <c r="M284" s="281">
        <f t="shared" si="45"/>
        <v>0</v>
      </c>
      <c r="N284" s="279"/>
    </row>
    <row r="285" spans="1:14" customFormat="1" ht="25.5" customHeight="1">
      <c r="A285" s="89">
        <v>567</v>
      </c>
      <c r="B285" s="86" t="s">
        <v>413</v>
      </c>
      <c r="C285" s="280"/>
      <c r="D285" s="280"/>
      <c r="E285" s="280"/>
      <c r="F285" s="280"/>
      <c r="G285" s="280">
        <v>15000</v>
      </c>
      <c r="H285" s="280"/>
      <c r="I285" s="280"/>
      <c r="J285" s="280"/>
      <c r="K285" s="280"/>
      <c r="L285" s="280"/>
      <c r="M285" s="281">
        <f t="shared" si="45"/>
        <v>15000</v>
      </c>
      <c r="N285" s="279"/>
    </row>
    <row r="286" spans="1:14" customFormat="1" ht="25.5" customHeight="1">
      <c r="A286" s="89">
        <v>569</v>
      </c>
      <c r="B286" s="86" t="s">
        <v>414</v>
      </c>
      <c r="C286" s="280"/>
      <c r="D286" s="280"/>
      <c r="E286" s="280"/>
      <c r="F286" s="280"/>
      <c r="G286" s="280"/>
      <c r="H286" s="280"/>
      <c r="I286" s="280"/>
      <c r="J286" s="280"/>
      <c r="K286" s="280"/>
      <c r="L286" s="280"/>
      <c r="M286" s="281">
        <f t="shared" si="45"/>
        <v>0</v>
      </c>
      <c r="N286" s="279"/>
    </row>
    <row r="287" spans="1:14" customFormat="1" ht="25.5" customHeight="1">
      <c r="A287" s="83">
        <v>5700</v>
      </c>
      <c r="B287" s="84" t="s">
        <v>415</v>
      </c>
      <c r="C287" s="278">
        <f t="shared" ref="C287:N287" si="50">SUM(C288:C296)</f>
        <v>0</v>
      </c>
      <c r="D287" s="278">
        <f>SUM(D288:D296)</f>
        <v>0</v>
      </c>
      <c r="E287" s="278">
        <f t="shared" si="50"/>
        <v>0</v>
      </c>
      <c r="F287" s="278">
        <f t="shared" si="50"/>
        <v>0</v>
      </c>
      <c r="G287" s="278">
        <f t="shared" si="50"/>
        <v>0</v>
      </c>
      <c r="H287" s="278">
        <f t="shared" si="50"/>
        <v>0</v>
      </c>
      <c r="I287" s="278">
        <f t="shared" si="50"/>
        <v>0</v>
      </c>
      <c r="J287" s="278">
        <f t="shared" si="50"/>
        <v>0</v>
      </c>
      <c r="K287" s="278">
        <f t="shared" si="50"/>
        <v>0</v>
      </c>
      <c r="L287" s="278">
        <f t="shared" si="50"/>
        <v>0</v>
      </c>
      <c r="M287" s="278">
        <f t="shared" si="45"/>
        <v>0</v>
      </c>
      <c r="N287" s="284">
        <f t="shared" si="50"/>
        <v>0</v>
      </c>
    </row>
    <row r="288" spans="1:14" customFormat="1" ht="25.5" customHeight="1">
      <c r="A288" s="89">
        <v>571</v>
      </c>
      <c r="B288" s="86" t="s">
        <v>416</v>
      </c>
      <c r="C288" s="280"/>
      <c r="D288" s="280"/>
      <c r="E288" s="280"/>
      <c r="F288" s="280"/>
      <c r="G288" s="280"/>
      <c r="H288" s="280"/>
      <c r="I288" s="280"/>
      <c r="J288" s="280"/>
      <c r="K288" s="280"/>
      <c r="L288" s="280"/>
      <c r="M288" s="281">
        <f t="shared" si="45"/>
        <v>0</v>
      </c>
      <c r="N288" s="279"/>
    </row>
    <row r="289" spans="1:14" customFormat="1" ht="25.5" customHeight="1">
      <c r="A289" s="89">
        <v>572</v>
      </c>
      <c r="B289" s="86" t="s">
        <v>417</v>
      </c>
      <c r="C289" s="280"/>
      <c r="D289" s="280"/>
      <c r="E289" s="280"/>
      <c r="F289" s="280"/>
      <c r="G289" s="280"/>
      <c r="H289" s="280"/>
      <c r="I289" s="280"/>
      <c r="J289" s="280"/>
      <c r="K289" s="280"/>
      <c r="L289" s="280"/>
      <c r="M289" s="281">
        <f t="shared" si="45"/>
        <v>0</v>
      </c>
      <c r="N289" s="279"/>
    </row>
    <row r="290" spans="1:14" customFormat="1" ht="25.5" customHeight="1">
      <c r="A290" s="89">
        <v>573</v>
      </c>
      <c r="B290" s="86" t="s">
        <v>418</v>
      </c>
      <c r="C290" s="280"/>
      <c r="D290" s="280"/>
      <c r="E290" s="280"/>
      <c r="F290" s="280"/>
      <c r="G290" s="280"/>
      <c r="H290" s="280"/>
      <c r="I290" s="280"/>
      <c r="J290" s="280"/>
      <c r="K290" s="280"/>
      <c r="L290" s="280"/>
      <c r="M290" s="281">
        <f t="shared" si="45"/>
        <v>0</v>
      </c>
      <c r="N290" s="279"/>
    </row>
    <row r="291" spans="1:14" customFormat="1" ht="25.5" customHeight="1">
      <c r="A291" s="89">
        <v>574</v>
      </c>
      <c r="B291" s="86" t="s">
        <v>419</v>
      </c>
      <c r="C291" s="280"/>
      <c r="D291" s="280"/>
      <c r="E291" s="280"/>
      <c r="F291" s="280"/>
      <c r="G291" s="280"/>
      <c r="H291" s="280"/>
      <c r="I291" s="280"/>
      <c r="J291" s="280"/>
      <c r="K291" s="280"/>
      <c r="L291" s="280"/>
      <c r="M291" s="281">
        <f t="shared" si="45"/>
        <v>0</v>
      </c>
      <c r="N291" s="279"/>
    </row>
    <row r="292" spans="1:14" customFormat="1" ht="25.5" customHeight="1">
      <c r="A292" s="89">
        <v>575</v>
      </c>
      <c r="B292" s="86" t="s">
        <v>420</v>
      </c>
      <c r="C292" s="280"/>
      <c r="D292" s="280"/>
      <c r="E292" s="280"/>
      <c r="F292" s="280"/>
      <c r="G292" s="280"/>
      <c r="H292" s="280"/>
      <c r="I292" s="280"/>
      <c r="J292" s="280"/>
      <c r="K292" s="280"/>
      <c r="L292" s="280"/>
      <c r="M292" s="281">
        <f t="shared" si="45"/>
        <v>0</v>
      </c>
      <c r="N292" s="279"/>
    </row>
    <row r="293" spans="1:14" customFormat="1" ht="25.5" customHeight="1">
      <c r="A293" s="89">
        <v>576</v>
      </c>
      <c r="B293" s="86" t="s">
        <v>421</v>
      </c>
      <c r="C293" s="280"/>
      <c r="D293" s="280"/>
      <c r="E293" s="280"/>
      <c r="F293" s="280"/>
      <c r="G293" s="280"/>
      <c r="H293" s="280"/>
      <c r="I293" s="280"/>
      <c r="J293" s="280"/>
      <c r="K293" s="280"/>
      <c r="L293" s="280"/>
      <c r="M293" s="281">
        <f t="shared" si="45"/>
        <v>0</v>
      </c>
      <c r="N293" s="279"/>
    </row>
    <row r="294" spans="1:14" customFormat="1" ht="25.5" customHeight="1">
      <c r="A294" s="89">
        <v>577</v>
      </c>
      <c r="B294" s="86" t="s">
        <v>422</v>
      </c>
      <c r="C294" s="280"/>
      <c r="D294" s="280"/>
      <c r="E294" s="280"/>
      <c r="F294" s="280"/>
      <c r="G294" s="280"/>
      <c r="H294" s="280"/>
      <c r="I294" s="280"/>
      <c r="J294" s="280"/>
      <c r="K294" s="280"/>
      <c r="L294" s="280"/>
      <c r="M294" s="281">
        <f t="shared" si="45"/>
        <v>0</v>
      </c>
      <c r="N294" s="279"/>
    </row>
    <row r="295" spans="1:14" customFormat="1" ht="25.5" customHeight="1">
      <c r="A295" s="89">
        <v>578</v>
      </c>
      <c r="B295" s="86" t="s">
        <v>423</v>
      </c>
      <c r="C295" s="280"/>
      <c r="D295" s="280"/>
      <c r="E295" s="280"/>
      <c r="F295" s="280"/>
      <c r="G295" s="280"/>
      <c r="H295" s="280"/>
      <c r="I295" s="280"/>
      <c r="J295" s="280"/>
      <c r="K295" s="280"/>
      <c r="L295" s="280"/>
      <c r="M295" s="281">
        <f t="shared" si="45"/>
        <v>0</v>
      </c>
      <c r="N295" s="279"/>
    </row>
    <row r="296" spans="1:14" customFormat="1" ht="25.5" customHeight="1">
      <c r="A296" s="89">
        <v>579</v>
      </c>
      <c r="B296" s="86" t="s">
        <v>424</v>
      </c>
      <c r="C296" s="280"/>
      <c r="D296" s="280"/>
      <c r="E296" s="280"/>
      <c r="F296" s="280"/>
      <c r="G296" s="280"/>
      <c r="H296" s="280"/>
      <c r="I296" s="280"/>
      <c r="J296" s="280"/>
      <c r="K296" s="280"/>
      <c r="L296" s="280"/>
      <c r="M296" s="281">
        <f t="shared" si="45"/>
        <v>0</v>
      </c>
      <c r="N296" s="279"/>
    </row>
    <row r="297" spans="1:14" customFormat="1" ht="25.5" customHeight="1">
      <c r="A297" s="83">
        <v>5800</v>
      </c>
      <c r="B297" s="84" t="s">
        <v>425</v>
      </c>
      <c r="C297" s="278">
        <f t="shared" ref="C297:N297" si="51">SUM(C298:C301)</f>
        <v>0</v>
      </c>
      <c r="D297" s="278">
        <f>SUM(D298:D301)</f>
        <v>0</v>
      </c>
      <c r="E297" s="278">
        <f t="shared" si="51"/>
        <v>0</v>
      </c>
      <c r="F297" s="278">
        <f t="shared" si="51"/>
        <v>0</v>
      </c>
      <c r="G297" s="278">
        <f t="shared" si="51"/>
        <v>0</v>
      </c>
      <c r="H297" s="278">
        <f t="shared" si="51"/>
        <v>0</v>
      </c>
      <c r="I297" s="278">
        <f t="shared" si="51"/>
        <v>0</v>
      </c>
      <c r="J297" s="278">
        <f t="shared" si="51"/>
        <v>0</v>
      </c>
      <c r="K297" s="278">
        <f t="shared" si="51"/>
        <v>0</v>
      </c>
      <c r="L297" s="278">
        <f t="shared" si="51"/>
        <v>0</v>
      </c>
      <c r="M297" s="278">
        <f t="shared" si="45"/>
        <v>0</v>
      </c>
      <c r="N297" s="284">
        <f t="shared" si="51"/>
        <v>0</v>
      </c>
    </row>
    <row r="298" spans="1:14" customFormat="1" ht="25.5" customHeight="1">
      <c r="A298" s="89">
        <v>581</v>
      </c>
      <c r="B298" s="86" t="s">
        <v>426</v>
      </c>
      <c r="C298" s="280"/>
      <c r="D298" s="280"/>
      <c r="E298" s="280"/>
      <c r="F298" s="280"/>
      <c r="G298" s="280"/>
      <c r="H298" s="280"/>
      <c r="I298" s="280"/>
      <c r="J298" s="280"/>
      <c r="K298" s="280"/>
      <c r="L298" s="280"/>
      <c r="M298" s="281">
        <f t="shared" si="45"/>
        <v>0</v>
      </c>
      <c r="N298" s="279"/>
    </row>
    <row r="299" spans="1:14" customFormat="1" ht="25.5" customHeight="1">
      <c r="A299" s="89">
        <v>582</v>
      </c>
      <c r="B299" s="86" t="s">
        <v>427</v>
      </c>
      <c r="C299" s="280"/>
      <c r="D299" s="280"/>
      <c r="E299" s="280"/>
      <c r="F299" s="280"/>
      <c r="G299" s="280"/>
      <c r="H299" s="280"/>
      <c r="I299" s="280"/>
      <c r="J299" s="280"/>
      <c r="K299" s="280"/>
      <c r="L299" s="280"/>
      <c r="M299" s="281">
        <f t="shared" si="45"/>
        <v>0</v>
      </c>
      <c r="N299" s="279"/>
    </row>
    <row r="300" spans="1:14" customFormat="1" ht="25.5" customHeight="1">
      <c r="A300" s="89">
        <v>583</v>
      </c>
      <c r="B300" s="86" t="s">
        <v>428</v>
      </c>
      <c r="C300" s="280"/>
      <c r="D300" s="280"/>
      <c r="E300" s="280"/>
      <c r="F300" s="280"/>
      <c r="G300" s="280"/>
      <c r="H300" s="280"/>
      <c r="I300" s="280"/>
      <c r="J300" s="280"/>
      <c r="K300" s="280"/>
      <c r="L300" s="280"/>
      <c r="M300" s="281">
        <f t="shared" si="45"/>
        <v>0</v>
      </c>
      <c r="N300" s="279"/>
    </row>
    <row r="301" spans="1:14" customFormat="1" ht="25.5" customHeight="1">
      <c r="A301" s="89">
        <v>589</v>
      </c>
      <c r="B301" s="86" t="s">
        <v>429</v>
      </c>
      <c r="C301" s="280"/>
      <c r="D301" s="280"/>
      <c r="E301" s="280"/>
      <c r="F301" s="280"/>
      <c r="G301" s="280"/>
      <c r="H301" s="280"/>
      <c r="I301" s="280"/>
      <c r="J301" s="280"/>
      <c r="K301" s="280"/>
      <c r="L301" s="280"/>
      <c r="M301" s="281">
        <f t="shared" si="45"/>
        <v>0</v>
      </c>
      <c r="N301" s="279"/>
    </row>
    <row r="302" spans="1:14" customFormat="1" ht="25.5" customHeight="1">
      <c r="A302" s="83">
        <v>5900</v>
      </c>
      <c r="B302" s="84" t="s">
        <v>430</v>
      </c>
      <c r="C302" s="278">
        <f t="shared" ref="C302:N302" si="52">SUM(C303:C311)</f>
        <v>0</v>
      </c>
      <c r="D302" s="278">
        <f>SUM(D303:D311)</f>
        <v>0</v>
      </c>
      <c r="E302" s="278">
        <f t="shared" si="52"/>
        <v>0</v>
      </c>
      <c r="F302" s="278">
        <f t="shared" si="52"/>
        <v>0</v>
      </c>
      <c r="G302" s="278">
        <f t="shared" si="52"/>
        <v>0</v>
      </c>
      <c r="H302" s="278">
        <f t="shared" si="52"/>
        <v>0</v>
      </c>
      <c r="I302" s="278">
        <f t="shared" si="52"/>
        <v>0</v>
      </c>
      <c r="J302" s="278">
        <f t="shared" si="52"/>
        <v>0</v>
      </c>
      <c r="K302" s="278">
        <f t="shared" si="52"/>
        <v>0</v>
      </c>
      <c r="L302" s="278">
        <f t="shared" si="52"/>
        <v>0</v>
      </c>
      <c r="M302" s="278">
        <f t="shared" si="45"/>
        <v>0</v>
      </c>
      <c r="N302" s="284">
        <f t="shared" si="52"/>
        <v>0</v>
      </c>
    </row>
    <row r="303" spans="1:14" customFormat="1" ht="25.5" customHeight="1">
      <c r="A303" s="89">
        <v>591</v>
      </c>
      <c r="B303" s="86" t="s">
        <v>431</v>
      </c>
      <c r="C303" s="280"/>
      <c r="D303" s="280"/>
      <c r="E303" s="280"/>
      <c r="F303" s="280"/>
      <c r="G303" s="280"/>
      <c r="H303" s="280"/>
      <c r="I303" s="280"/>
      <c r="J303" s="280"/>
      <c r="K303" s="280"/>
      <c r="L303" s="280"/>
      <c r="M303" s="281">
        <f t="shared" si="45"/>
        <v>0</v>
      </c>
      <c r="N303" s="279"/>
    </row>
    <row r="304" spans="1:14" customFormat="1" ht="25.5" customHeight="1">
      <c r="A304" s="89">
        <v>592</v>
      </c>
      <c r="B304" s="86" t="s">
        <v>432</v>
      </c>
      <c r="C304" s="280"/>
      <c r="D304" s="280"/>
      <c r="E304" s="280"/>
      <c r="F304" s="280"/>
      <c r="G304" s="280"/>
      <c r="H304" s="280"/>
      <c r="I304" s="280"/>
      <c r="J304" s="280"/>
      <c r="K304" s="280"/>
      <c r="L304" s="280"/>
      <c r="M304" s="281">
        <f t="shared" si="45"/>
        <v>0</v>
      </c>
      <c r="N304" s="279"/>
    </row>
    <row r="305" spans="1:14" customFormat="1" ht="25.5" customHeight="1">
      <c r="A305" s="89">
        <v>593</v>
      </c>
      <c r="B305" s="86" t="s">
        <v>433</v>
      </c>
      <c r="C305" s="280"/>
      <c r="D305" s="280"/>
      <c r="E305" s="280"/>
      <c r="F305" s="280"/>
      <c r="G305" s="280"/>
      <c r="H305" s="280"/>
      <c r="I305" s="280"/>
      <c r="J305" s="280"/>
      <c r="K305" s="280"/>
      <c r="L305" s="280"/>
      <c r="M305" s="281">
        <f t="shared" si="45"/>
        <v>0</v>
      </c>
      <c r="N305" s="279"/>
    </row>
    <row r="306" spans="1:14" customFormat="1" ht="25.5" customHeight="1">
      <c r="A306" s="89">
        <v>594</v>
      </c>
      <c r="B306" s="86" t="s">
        <v>1</v>
      </c>
      <c r="C306" s="280"/>
      <c r="D306" s="280"/>
      <c r="E306" s="280"/>
      <c r="F306" s="280"/>
      <c r="G306" s="280"/>
      <c r="H306" s="280"/>
      <c r="I306" s="280"/>
      <c r="J306" s="280"/>
      <c r="K306" s="280"/>
      <c r="L306" s="280"/>
      <c r="M306" s="281">
        <f t="shared" si="45"/>
        <v>0</v>
      </c>
      <c r="N306" s="279"/>
    </row>
    <row r="307" spans="1:14" customFormat="1" ht="25.5" customHeight="1">
      <c r="A307" s="89">
        <v>595</v>
      </c>
      <c r="B307" s="86" t="s">
        <v>434</v>
      </c>
      <c r="C307" s="280"/>
      <c r="D307" s="280"/>
      <c r="E307" s="280"/>
      <c r="F307" s="280"/>
      <c r="G307" s="280"/>
      <c r="H307" s="280"/>
      <c r="I307" s="280"/>
      <c r="J307" s="280"/>
      <c r="K307" s="280"/>
      <c r="L307" s="280"/>
      <c r="M307" s="281">
        <f t="shared" si="45"/>
        <v>0</v>
      </c>
      <c r="N307" s="279"/>
    </row>
    <row r="308" spans="1:14" customFormat="1" ht="25.5" customHeight="1">
      <c r="A308" s="89">
        <v>596</v>
      </c>
      <c r="B308" s="86" t="s">
        <v>435</v>
      </c>
      <c r="C308" s="280"/>
      <c r="D308" s="280"/>
      <c r="E308" s="280"/>
      <c r="F308" s="280"/>
      <c r="G308" s="280"/>
      <c r="H308" s="280"/>
      <c r="I308" s="280"/>
      <c r="J308" s="280"/>
      <c r="K308" s="280"/>
      <c r="L308" s="280"/>
      <c r="M308" s="281">
        <f t="shared" si="45"/>
        <v>0</v>
      </c>
      <c r="N308" s="279"/>
    </row>
    <row r="309" spans="1:14" customFormat="1" ht="25.5" customHeight="1">
      <c r="A309" s="89">
        <v>597</v>
      </c>
      <c r="B309" s="86" t="s">
        <v>436</v>
      </c>
      <c r="C309" s="280"/>
      <c r="D309" s="280"/>
      <c r="E309" s="280"/>
      <c r="F309" s="280"/>
      <c r="G309" s="280"/>
      <c r="H309" s="280"/>
      <c r="I309" s="280"/>
      <c r="J309" s="280"/>
      <c r="K309" s="280"/>
      <c r="L309" s="280"/>
      <c r="M309" s="281">
        <f t="shared" si="45"/>
        <v>0</v>
      </c>
      <c r="N309" s="279"/>
    </row>
    <row r="310" spans="1:14" customFormat="1" ht="25.5" customHeight="1">
      <c r="A310" s="89">
        <v>598</v>
      </c>
      <c r="B310" s="86" t="s">
        <v>437</v>
      </c>
      <c r="C310" s="280"/>
      <c r="D310" s="280"/>
      <c r="E310" s="280"/>
      <c r="F310" s="280"/>
      <c r="G310" s="280"/>
      <c r="H310" s="280"/>
      <c r="I310" s="280"/>
      <c r="J310" s="280"/>
      <c r="K310" s="280"/>
      <c r="L310" s="280"/>
      <c r="M310" s="281">
        <f t="shared" si="45"/>
        <v>0</v>
      </c>
      <c r="N310" s="279"/>
    </row>
    <row r="311" spans="1:14" customFormat="1" ht="25.5" customHeight="1">
      <c r="A311" s="89">
        <v>599</v>
      </c>
      <c r="B311" s="86" t="s">
        <v>438</v>
      </c>
      <c r="C311" s="280"/>
      <c r="D311" s="280"/>
      <c r="E311" s="280"/>
      <c r="F311" s="280"/>
      <c r="G311" s="280"/>
      <c r="H311" s="280"/>
      <c r="I311" s="280"/>
      <c r="J311" s="280"/>
      <c r="K311" s="280"/>
      <c r="L311" s="280"/>
      <c r="M311" s="281">
        <f t="shared" si="45"/>
        <v>0</v>
      </c>
      <c r="N311" s="279"/>
    </row>
    <row r="312" spans="1:14" s="176" customFormat="1" ht="25.5" customHeight="1">
      <c r="A312" s="172">
        <v>6000</v>
      </c>
      <c r="B312" s="173" t="s">
        <v>81</v>
      </c>
      <c r="C312" s="285">
        <f t="shared" ref="C312:N312" si="53">C313+C322+C331</f>
        <v>0</v>
      </c>
      <c r="D312" s="285">
        <f>D313+D322+D331</f>
        <v>0</v>
      </c>
      <c r="E312" s="285">
        <f t="shared" si="53"/>
        <v>0</v>
      </c>
      <c r="F312" s="285">
        <f t="shared" si="53"/>
        <v>0</v>
      </c>
      <c r="G312" s="285">
        <f t="shared" si="53"/>
        <v>3404063.25</v>
      </c>
      <c r="H312" s="285">
        <f t="shared" si="53"/>
        <v>0</v>
      </c>
      <c r="I312" s="285">
        <f t="shared" si="53"/>
        <v>0</v>
      </c>
      <c r="J312" s="285">
        <f t="shared" si="53"/>
        <v>0</v>
      </c>
      <c r="K312" s="285">
        <f t="shared" si="53"/>
        <v>0</v>
      </c>
      <c r="L312" s="285">
        <f t="shared" si="53"/>
        <v>0</v>
      </c>
      <c r="M312" s="285">
        <f t="shared" si="45"/>
        <v>3404063.25</v>
      </c>
      <c r="N312" s="287">
        <f t="shared" si="53"/>
        <v>0</v>
      </c>
    </row>
    <row r="313" spans="1:14" customFormat="1" ht="25.5" customHeight="1">
      <c r="A313" s="83">
        <v>6100</v>
      </c>
      <c r="B313" s="84" t="s">
        <v>439</v>
      </c>
      <c r="C313" s="278">
        <f>SUM(C314:C321)</f>
        <v>0</v>
      </c>
      <c r="D313" s="278">
        <f>SUM(D314:D321)</f>
        <v>0</v>
      </c>
      <c r="E313" s="278">
        <f t="shared" ref="E313:N313" si="54">SUM(E314:E321)</f>
        <v>0</v>
      </c>
      <c r="F313" s="278">
        <f t="shared" si="54"/>
        <v>0</v>
      </c>
      <c r="G313" s="278">
        <f t="shared" si="54"/>
        <v>0</v>
      </c>
      <c r="H313" s="278">
        <f t="shared" si="54"/>
        <v>0</v>
      </c>
      <c r="I313" s="278">
        <f t="shared" si="54"/>
        <v>0</v>
      </c>
      <c r="J313" s="278">
        <f t="shared" si="54"/>
        <v>0</v>
      </c>
      <c r="K313" s="278">
        <f t="shared" si="54"/>
        <v>0</v>
      </c>
      <c r="L313" s="278">
        <f t="shared" si="54"/>
        <v>0</v>
      </c>
      <c r="M313" s="278">
        <f t="shared" si="45"/>
        <v>0</v>
      </c>
      <c r="N313" s="284">
        <f t="shared" si="54"/>
        <v>0</v>
      </c>
    </row>
    <row r="314" spans="1:14" customFormat="1" ht="25.5" customHeight="1">
      <c r="A314" s="89">
        <v>611</v>
      </c>
      <c r="B314" s="86" t="s">
        <v>440</v>
      </c>
      <c r="C314" s="280"/>
      <c r="D314" s="280"/>
      <c r="E314" s="280"/>
      <c r="F314" s="280"/>
      <c r="G314" s="280"/>
      <c r="H314" s="280"/>
      <c r="I314" s="280"/>
      <c r="J314" s="280"/>
      <c r="K314" s="280"/>
      <c r="L314" s="280"/>
      <c r="M314" s="281">
        <f t="shared" si="45"/>
        <v>0</v>
      </c>
      <c r="N314" s="279"/>
    </row>
    <row r="315" spans="1:14" customFormat="1" ht="25.5" customHeight="1">
      <c r="A315" s="89">
        <v>612</v>
      </c>
      <c r="B315" s="86" t="s">
        <v>441</v>
      </c>
      <c r="C315" s="280"/>
      <c r="D315" s="280"/>
      <c r="E315" s="280"/>
      <c r="F315" s="280"/>
      <c r="G315" s="280"/>
      <c r="H315" s="280"/>
      <c r="I315" s="280"/>
      <c r="J315" s="280"/>
      <c r="K315" s="280"/>
      <c r="L315" s="280"/>
      <c r="M315" s="281">
        <f>SUM(C315:L315)</f>
        <v>0</v>
      </c>
      <c r="N315" s="279"/>
    </row>
    <row r="316" spans="1:14" customFormat="1" ht="31.5" customHeight="1">
      <c r="A316" s="89">
        <v>613</v>
      </c>
      <c r="B316" s="86" t="s">
        <v>442</v>
      </c>
      <c r="C316" s="280"/>
      <c r="D316" s="280"/>
      <c r="E316" s="280"/>
      <c r="F316" s="280"/>
      <c r="G316" s="280"/>
      <c r="H316" s="280"/>
      <c r="I316" s="280"/>
      <c r="J316" s="280"/>
      <c r="K316" s="280"/>
      <c r="L316" s="280"/>
      <c r="M316" s="281">
        <f t="shared" si="45"/>
        <v>0</v>
      </c>
      <c r="N316" s="279"/>
    </row>
    <row r="317" spans="1:14" customFormat="1" ht="25.5" customHeight="1">
      <c r="A317" s="89">
        <v>614</v>
      </c>
      <c r="B317" s="86" t="s">
        <v>443</v>
      </c>
      <c r="C317" s="280"/>
      <c r="D317" s="280"/>
      <c r="E317" s="280"/>
      <c r="F317" s="280"/>
      <c r="G317" s="280"/>
      <c r="H317" s="280"/>
      <c r="I317" s="280"/>
      <c r="J317" s="280"/>
      <c r="K317" s="280"/>
      <c r="L317" s="280"/>
      <c r="M317" s="281">
        <f>SUM(C317:L317)</f>
        <v>0</v>
      </c>
      <c r="N317" s="279"/>
    </row>
    <row r="318" spans="1:14" customFormat="1" ht="25.5" customHeight="1">
      <c r="A318" s="89">
        <v>615</v>
      </c>
      <c r="B318" s="86" t="s">
        <v>444</v>
      </c>
      <c r="C318" s="280"/>
      <c r="D318" s="280"/>
      <c r="E318" s="280"/>
      <c r="F318" s="280"/>
      <c r="G318" s="280"/>
      <c r="H318" s="280"/>
      <c r="I318" s="280"/>
      <c r="J318" s="280"/>
      <c r="K318" s="280"/>
      <c r="L318" s="280"/>
      <c r="M318" s="281">
        <f t="shared" si="45"/>
        <v>0</v>
      </c>
      <c r="N318" s="279"/>
    </row>
    <row r="319" spans="1:14" customFormat="1" ht="25.5" customHeight="1">
      <c r="A319" s="89">
        <v>616</v>
      </c>
      <c r="B319" s="86" t="s">
        <v>445</v>
      </c>
      <c r="C319" s="280"/>
      <c r="D319" s="280"/>
      <c r="E319" s="280"/>
      <c r="F319" s="280"/>
      <c r="G319" s="280"/>
      <c r="H319" s="280"/>
      <c r="I319" s="280"/>
      <c r="J319" s="280"/>
      <c r="K319" s="280"/>
      <c r="L319" s="280"/>
      <c r="M319" s="281">
        <f t="shared" si="45"/>
        <v>0</v>
      </c>
      <c r="N319" s="279"/>
    </row>
    <row r="320" spans="1:14" customFormat="1" ht="25.5" customHeight="1">
      <c r="A320" s="89">
        <v>617</v>
      </c>
      <c r="B320" s="86" t="s">
        <v>446</v>
      </c>
      <c r="C320" s="280"/>
      <c r="D320" s="280"/>
      <c r="E320" s="280"/>
      <c r="F320" s="280"/>
      <c r="G320" s="280"/>
      <c r="H320" s="280"/>
      <c r="I320" s="280"/>
      <c r="J320" s="280"/>
      <c r="K320" s="280"/>
      <c r="L320" s="280"/>
      <c r="M320" s="281">
        <f t="shared" si="45"/>
        <v>0</v>
      </c>
      <c r="N320" s="279"/>
    </row>
    <row r="321" spans="1:14" customFormat="1" ht="36.75" customHeight="1">
      <c r="A321" s="89">
        <v>619</v>
      </c>
      <c r="B321" s="86" t="s">
        <v>447</v>
      </c>
      <c r="C321" s="280"/>
      <c r="D321" s="280"/>
      <c r="E321" s="280"/>
      <c r="F321" s="280"/>
      <c r="G321" s="280"/>
      <c r="H321" s="280"/>
      <c r="I321" s="280"/>
      <c r="J321" s="280"/>
      <c r="K321" s="280"/>
      <c r="L321" s="280"/>
      <c r="M321" s="281">
        <f t="shared" si="45"/>
        <v>0</v>
      </c>
      <c r="N321" s="279"/>
    </row>
    <row r="322" spans="1:14" customFormat="1" ht="25.5" customHeight="1">
      <c r="A322" s="83">
        <v>6200</v>
      </c>
      <c r="B322" s="84" t="s">
        <v>448</v>
      </c>
      <c r="C322" s="278">
        <f t="shared" ref="C322:N322" si="55">SUM(C323:C330)</f>
        <v>0</v>
      </c>
      <c r="D322" s="278">
        <f>SUM(D323:D330)</f>
        <v>0</v>
      </c>
      <c r="E322" s="278">
        <f t="shared" si="55"/>
        <v>0</v>
      </c>
      <c r="F322" s="278">
        <f t="shared" si="55"/>
        <v>0</v>
      </c>
      <c r="G322" s="278">
        <f t="shared" si="55"/>
        <v>3404063.25</v>
      </c>
      <c r="H322" s="278">
        <f t="shared" si="55"/>
        <v>0</v>
      </c>
      <c r="I322" s="278">
        <f t="shared" si="55"/>
        <v>0</v>
      </c>
      <c r="J322" s="278">
        <f t="shared" si="55"/>
        <v>0</v>
      </c>
      <c r="K322" s="278">
        <f t="shared" si="55"/>
        <v>0</v>
      </c>
      <c r="L322" s="278">
        <f t="shared" si="55"/>
        <v>0</v>
      </c>
      <c r="M322" s="278">
        <f t="shared" si="45"/>
        <v>3404063.25</v>
      </c>
      <c r="N322" s="284">
        <f t="shared" si="55"/>
        <v>0</v>
      </c>
    </row>
    <row r="323" spans="1:14" customFormat="1" ht="25.5" customHeight="1">
      <c r="A323" s="89">
        <v>621</v>
      </c>
      <c r="B323" s="86" t="s">
        <v>440</v>
      </c>
      <c r="C323" s="280"/>
      <c r="D323" s="280"/>
      <c r="E323" s="280"/>
      <c r="F323" s="280"/>
      <c r="G323" s="280"/>
      <c r="H323" s="280"/>
      <c r="I323" s="280"/>
      <c r="J323" s="280"/>
      <c r="K323" s="280"/>
      <c r="L323" s="280"/>
      <c r="M323" s="281">
        <f t="shared" si="45"/>
        <v>0</v>
      </c>
      <c r="N323" s="279"/>
    </row>
    <row r="324" spans="1:14" customFormat="1" ht="25.5" customHeight="1">
      <c r="A324" s="89">
        <v>622</v>
      </c>
      <c r="B324" s="86" t="s">
        <v>449</v>
      </c>
      <c r="C324" s="280"/>
      <c r="D324" s="280"/>
      <c r="E324" s="280"/>
      <c r="F324" s="280"/>
      <c r="G324" s="280">
        <v>1015350</v>
      </c>
      <c r="H324" s="280"/>
      <c r="I324" s="280"/>
      <c r="J324" s="280"/>
      <c r="K324" s="280"/>
      <c r="L324" s="280"/>
      <c r="M324" s="281">
        <f t="shared" si="45"/>
        <v>1015350</v>
      </c>
      <c r="N324" s="279"/>
    </row>
    <row r="325" spans="1:14" customFormat="1" ht="25.5">
      <c r="A325" s="89">
        <v>623</v>
      </c>
      <c r="B325" s="86" t="s">
        <v>450</v>
      </c>
      <c r="C325" s="280"/>
      <c r="D325" s="280"/>
      <c r="E325" s="280"/>
      <c r="F325" s="280"/>
      <c r="G325" s="280">
        <v>2388713.25</v>
      </c>
      <c r="H325" s="280"/>
      <c r="I325" s="280"/>
      <c r="J325" s="280"/>
      <c r="K325" s="280"/>
      <c r="L325" s="280"/>
      <c r="M325" s="281">
        <f t="shared" si="45"/>
        <v>2388713.25</v>
      </c>
      <c r="N325" s="279"/>
    </row>
    <row r="326" spans="1:14" customFormat="1" ht="25.5" customHeight="1">
      <c r="A326" s="89">
        <v>624</v>
      </c>
      <c r="B326" s="86" t="s">
        <v>443</v>
      </c>
      <c r="C326" s="280"/>
      <c r="D326" s="280"/>
      <c r="E326" s="280"/>
      <c r="F326" s="280"/>
      <c r="G326" s="280"/>
      <c r="H326" s="280"/>
      <c r="I326" s="280"/>
      <c r="J326" s="280"/>
      <c r="K326" s="280"/>
      <c r="L326" s="280"/>
      <c r="M326" s="281">
        <f t="shared" si="45"/>
        <v>0</v>
      </c>
      <c r="N326" s="279"/>
    </row>
    <row r="327" spans="1:14" customFormat="1" ht="25.5" customHeight="1">
      <c r="A327" s="89">
        <v>625</v>
      </c>
      <c r="B327" s="86" t="s">
        <v>444</v>
      </c>
      <c r="C327" s="280"/>
      <c r="D327" s="280"/>
      <c r="E327" s="280"/>
      <c r="F327" s="280"/>
      <c r="G327" s="280"/>
      <c r="H327" s="280"/>
      <c r="I327" s="280"/>
      <c r="J327" s="280"/>
      <c r="K327" s="280"/>
      <c r="L327" s="280"/>
      <c r="M327" s="281">
        <f t="shared" si="45"/>
        <v>0</v>
      </c>
      <c r="N327" s="279"/>
    </row>
    <row r="328" spans="1:14" customFormat="1" ht="25.5" customHeight="1">
      <c r="A328" s="89">
        <v>626</v>
      </c>
      <c r="B328" s="86" t="s">
        <v>445</v>
      </c>
      <c r="C328" s="280"/>
      <c r="D328" s="280"/>
      <c r="E328" s="280"/>
      <c r="F328" s="280"/>
      <c r="G328" s="280"/>
      <c r="H328" s="280"/>
      <c r="I328" s="280"/>
      <c r="J328" s="280"/>
      <c r="K328" s="280"/>
      <c r="L328" s="280"/>
      <c r="M328" s="281">
        <f t="shared" ref="M328:M391" si="56">SUM(C328:L328)</f>
        <v>0</v>
      </c>
      <c r="N328" s="279"/>
    </row>
    <row r="329" spans="1:14" customFormat="1" ht="25.5" customHeight="1">
      <c r="A329" s="89">
        <v>627</v>
      </c>
      <c r="B329" s="86" t="s">
        <v>446</v>
      </c>
      <c r="C329" s="280"/>
      <c r="D329" s="280"/>
      <c r="E329" s="280"/>
      <c r="F329" s="280"/>
      <c r="G329" s="280"/>
      <c r="H329" s="280"/>
      <c r="I329" s="280"/>
      <c r="J329" s="280"/>
      <c r="K329" s="280"/>
      <c r="L329" s="280"/>
      <c r="M329" s="281">
        <f t="shared" si="56"/>
        <v>0</v>
      </c>
      <c r="N329" s="279"/>
    </row>
    <row r="330" spans="1:14" customFormat="1" ht="25.5">
      <c r="A330" s="89">
        <v>629</v>
      </c>
      <c r="B330" s="86" t="s">
        <v>451</v>
      </c>
      <c r="C330" s="280"/>
      <c r="D330" s="280"/>
      <c r="E330" s="280"/>
      <c r="F330" s="280"/>
      <c r="G330" s="280"/>
      <c r="H330" s="280"/>
      <c r="I330" s="280"/>
      <c r="J330" s="280"/>
      <c r="K330" s="280"/>
      <c r="L330" s="280"/>
      <c r="M330" s="281">
        <f t="shared" si="56"/>
        <v>0</v>
      </c>
      <c r="N330" s="279"/>
    </row>
    <row r="331" spans="1:14" customFormat="1" ht="25.5" customHeight="1">
      <c r="A331" s="83">
        <v>6300</v>
      </c>
      <c r="B331" s="84" t="s">
        <v>452</v>
      </c>
      <c r="C331" s="278">
        <f t="shared" ref="C331:N331" si="57">SUM(C332:C333)</f>
        <v>0</v>
      </c>
      <c r="D331" s="278">
        <f>SUM(D332:D333)</f>
        <v>0</v>
      </c>
      <c r="E331" s="278">
        <f t="shared" si="57"/>
        <v>0</v>
      </c>
      <c r="F331" s="278">
        <f t="shared" si="57"/>
        <v>0</v>
      </c>
      <c r="G331" s="278">
        <f t="shared" si="57"/>
        <v>0</v>
      </c>
      <c r="H331" s="278">
        <f t="shared" si="57"/>
        <v>0</v>
      </c>
      <c r="I331" s="278">
        <f t="shared" si="57"/>
        <v>0</v>
      </c>
      <c r="J331" s="278">
        <f t="shared" si="57"/>
        <v>0</v>
      </c>
      <c r="K331" s="278">
        <f t="shared" si="57"/>
        <v>0</v>
      </c>
      <c r="L331" s="278">
        <f t="shared" si="57"/>
        <v>0</v>
      </c>
      <c r="M331" s="278">
        <f t="shared" si="56"/>
        <v>0</v>
      </c>
      <c r="N331" s="284">
        <f t="shared" si="57"/>
        <v>0</v>
      </c>
    </row>
    <row r="332" spans="1:14" customFormat="1" ht="35.25" customHeight="1">
      <c r="A332" s="89">
        <v>631</v>
      </c>
      <c r="B332" s="86" t="s">
        <v>453</v>
      </c>
      <c r="C332" s="280"/>
      <c r="D332" s="280"/>
      <c r="E332" s="280"/>
      <c r="F332" s="280"/>
      <c r="G332" s="280"/>
      <c r="H332" s="280"/>
      <c r="I332" s="280"/>
      <c r="J332" s="280"/>
      <c r="K332" s="280"/>
      <c r="L332" s="280"/>
      <c r="M332" s="281">
        <f t="shared" si="56"/>
        <v>0</v>
      </c>
      <c r="N332" s="279"/>
    </row>
    <row r="333" spans="1:14" customFormat="1" ht="33" customHeight="1">
      <c r="A333" s="89">
        <v>632</v>
      </c>
      <c r="B333" s="86" t="s">
        <v>454</v>
      </c>
      <c r="C333" s="280"/>
      <c r="D333" s="280"/>
      <c r="E333" s="280"/>
      <c r="F333" s="280"/>
      <c r="G333" s="280"/>
      <c r="H333" s="280"/>
      <c r="I333" s="280"/>
      <c r="J333" s="280"/>
      <c r="K333" s="280"/>
      <c r="L333" s="280"/>
      <c r="M333" s="281">
        <f t="shared" si="56"/>
        <v>0</v>
      </c>
      <c r="N333" s="279"/>
    </row>
    <row r="334" spans="1:14" s="176" customFormat="1" ht="25.5" customHeight="1">
      <c r="A334" s="172">
        <v>7000</v>
      </c>
      <c r="B334" s="173" t="s">
        <v>85</v>
      </c>
      <c r="C334" s="285">
        <f t="shared" ref="C334:N334" si="58">C335+C338+C348+C355+C365+C375+C378</f>
        <v>0</v>
      </c>
      <c r="D334" s="285">
        <f>D335+D338+D348+D355+D365+D375+D378</f>
        <v>0</v>
      </c>
      <c r="E334" s="285">
        <f t="shared" si="58"/>
        <v>0</v>
      </c>
      <c r="F334" s="285">
        <f t="shared" si="58"/>
        <v>0</v>
      </c>
      <c r="G334" s="285">
        <f t="shared" si="58"/>
        <v>0</v>
      </c>
      <c r="H334" s="285">
        <f t="shared" si="58"/>
        <v>0</v>
      </c>
      <c r="I334" s="285">
        <f t="shared" si="58"/>
        <v>0</v>
      </c>
      <c r="J334" s="285">
        <f t="shared" si="58"/>
        <v>0</v>
      </c>
      <c r="K334" s="285">
        <f>K335+K338+K348+K355+K365+K375+K378</f>
        <v>0</v>
      </c>
      <c r="L334" s="285">
        <f>L335+L338+L348+L355+L365+L375+L378</f>
        <v>0</v>
      </c>
      <c r="M334" s="285">
        <f t="shared" si="56"/>
        <v>0</v>
      </c>
      <c r="N334" s="287">
        <f t="shared" si="58"/>
        <v>0</v>
      </c>
    </row>
    <row r="335" spans="1:14" customFormat="1" ht="30">
      <c r="A335" s="92">
        <v>7100</v>
      </c>
      <c r="B335" s="84" t="s">
        <v>455</v>
      </c>
      <c r="C335" s="278">
        <f>SUM(C336:C337)</f>
        <v>0</v>
      </c>
      <c r="D335" s="278">
        <f>SUM(D336:D337)</f>
        <v>0</v>
      </c>
      <c r="E335" s="278">
        <f t="shared" ref="E335:N335" si="59">SUM(E336:E337)</f>
        <v>0</v>
      </c>
      <c r="F335" s="278">
        <f t="shared" si="59"/>
        <v>0</v>
      </c>
      <c r="G335" s="278">
        <f t="shared" si="59"/>
        <v>0</v>
      </c>
      <c r="H335" s="278">
        <f t="shared" si="59"/>
        <v>0</v>
      </c>
      <c r="I335" s="278">
        <f t="shared" si="59"/>
        <v>0</v>
      </c>
      <c r="J335" s="278">
        <f t="shared" si="59"/>
        <v>0</v>
      </c>
      <c r="K335" s="278">
        <f t="shared" si="59"/>
        <v>0</v>
      </c>
      <c r="L335" s="278">
        <f t="shared" si="59"/>
        <v>0</v>
      </c>
      <c r="M335" s="278">
        <f t="shared" si="56"/>
        <v>0</v>
      </c>
      <c r="N335" s="284">
        <f t="shared" si="59"/>
        <v>0</v>
      </c>
    </row>
    <row r="336" spans="1:14" customFormat="1" ht="43.5" customHeight="1">
      <c r="A336" s="89">
        <v>711</v>
      </c>
      <c r="B336" s="86" t="s">
        <v>456</v>
      </c>
      <c r="C336" s="280"/>
      <c r="D336" s="280"/>
      <c r="E336" s="280"/>
      <c r="F336" s="280"/>
      <c r="G336" s="280"/>
      <c r="H336" s="280"/>
      <c r="I336" s="280"/>
      <c r="J336" s="280"/>
      <c r="K336" s="280"/>
      <c r="L336" s="280"/>
      <c r="M336" s="281">
        <f t="shared" si="56"/>
        <v>0</v>
      </c>
      <c r="N336" s="279"/>
    </row>
    <row r="337" spans="1:14" customFormat="1" ht="35.25" customHeight="1">
      <c r="A337" s="89">
        <v>712</v>
      </c>
      <c r="B337" s="86" t="s">
        <v>457</v>
      </c>
      <c r="C337" s="280"/>
      <c r="D337" s="280"/>
      <c r="E337" s="280"/>
      <c r="F337" s="280"/>
      <c r="G337" s="280"/>
      <c r="H337" s="280"/>
      <c r="I337" s="280"/>
      <c r="J337" s="280"/>
      <c r="K337" s="280"/>
      <c r="L337" s="280"/>
      <c r="M337" s="281">
        <f t="shared" si="56"/>
        <v>0</v>
      </c>
      <c r="N337" s="279"/>
    </row>
    <row r="338" spans="1:14" customFormat="1" ht="25.5" customHeight="1">
      <c r="A338" s="83">
        <v>7200</v>
      </c>
      <c r="B338" s="84" t="s">
        <v>458</v>
      </c>
      <c r="C338" s="278">
        <f t="shared" ref="C338:N338" si="60">SUM(C339:C347)</f>
        <v>0</v>
      </c>
      <c r="D338" s="278">
        <f>SUM(D339:D347)</f>
        <v>0</v>
      </c>
      <c r="E338" s="278">
        <f t="shared" si="60"/>
        <v>0</v>
      </c>
      <c r="F338" s="278">
        <f t="shared" si="60"/>
        <v>0</v>
      </c>
      <c r="G338" s="278">
        <f t="shared" si="60"/>
        <v>0</v>
      </c>
      <c r="H338" s="278">
        <f t="shared" si="60"/>
        <v>0</v>
      </c>
      <c r="I338" s="278">
        <f t="shared" si="60"/>
        <v>0</v>
      </c>
      <c r="J338" s="278">
        <f t="shared" si="60"/>
        <v>0</v>
      </c>
      <c r="K338" s="278">
        <f t="shared" si="60"/>
        <v>0</v>
      </c>
      <c r="L338" s="278">
        <f t="shared" si="60"/>
        <v>0</v>
      </c>
      <c r="M338" s="278">
        <f t="shared" si="56"/>
        <v>0</v>
      </c>
      <c r="N338" s="284">
        <f t="shared" si="60"/>
        <v>0</v>
      </c>
    </row>
    <row r="339" spans="1:14" customFormat="1" ht="42" customHeight="1">
      <c r="A339" s="89">
        <v>721</v>
      </c>
      <c r="B339" s="86" t="s">
        <v>459</v>
      </c>
      <c r="C339" s="280"/>
      <c r="D339" s="280"/>
      <c r="E339" s="280"/>
      <c r="F339" s="280"/>
      <c r="G339" s="280"/>
      <c r="H339" s="280"/>
      <c r="I339" s="280"/>
      <c r="J339" s="280"/>
      <c r="K339" s="280"/>
      <c r="L339" s="280"/>
      <c r="M339" s="281">
        <f t="shared" si="56"/>
        <v>0</v>
      </c>
      <c r="N339" s="279"/>
    </row>
    <row r="340" spans="1:14" customFormat="1" ht="41.25" customHeight="1">
      <c r="A340" s="89">
        <v>722</v>
      </c>
      <c r="B340" s="86" t="s">
        <v>460</v>
      </c>
      <c r="C340" s="280"/>
      <c r="D340" s="280"/>
      <c r="E340" s="280"/>
      <c r="F340" s="280"/>
      <c r="G340" s="280"/>
      <c r="H340" s="280"/>
      <c r="I340" s="280"/>
      <c r="J340" s="280"/>
      <c r="K340" s="280"/>
      <c r="L340" s="280"/>
      <c r="M340" s="281">
        <f t="shared" si="56"/>
        <v>0</v>
      </c>
      <c r="N340" s="279"/>
    </row>
    <row r="341" spans="1:14" customFormat="1" ht="42" customHeight="1">
      <c r="A341" s="89">
        <v>723</v>
      </c>
      <c r="B341" s="86" t="s">
        <v>461</v>
      </c>
      <c r="C341" s="280"/>
      <c r="D341" s="280"/>
      <c r="E341" s="280"/>
      <c r="F341" s="280"/>
      <c r="G341" s="280"/>
      <c r="H341" s="280"/>
      <c r="I341" s="280"/>
      <c r="J341" s="280"/>
      <c r="K341" s="280"/>
      <c r="L341" s="280"/>
      <c r="M341" s="281">
        <f t="shared" si="56"/>
        <v>0</v>
      </c>
      <c r="N341" s="279"/>
    </row>
    <row r="342" spans="1:14" customFormat="1" ht="30.75" customHeight="1">
      <c r="A342" s="89">
        <v>724</v>
      </c>
      <c r="B342" s="86" t="s">
        <v>462</v>
      </c>
      <c r="C342" s="280"/>
      <c r="D342" s="280"/>
      <c r="E342" s="280"/>
      <c r="F342" s="280"/>
      <c r="G342" s="280"/>
      <c r="H342" s="280"/>
      <c r="I342" s="280"/>
      <c r="J342" s="280"/>
      <c r="K342" s="280"/>
      <c r="L342" s="280"/>
      <c r="M342" s="281">
        <f t="shared" si="56"/>
        <v>0</v>
      </c>
      <c r="N342" s="279"/>
    </row>
    <row r="343" spans="1:14" customFormat="1" ht="31.5" customHeight="1">
      <c r="A343" s="89">
        <v>725</v>
      </c>
      <c r="B343" s="86" t="s">
        <v>463</v>
      </c>
      <c r="C343" s="280"/>
      <c r="D343" s="280"/>
      <c r="E343" s="280"/>
      <c r="F343" s="280"/>
      <c r="G343" s="280"/>
      <c r="H343" s="280"/>
      <c r="I343" s="280"/>
      <c r="J343" s="280"/>
      <c r="K343" s="280"/>
      <c r="L343" s="280"/>
      <c r="M343" s="281">
        <f t="shared" si="56"/>
        <v>0</v>
      </c>
      <c r="N343" s="279"/>
    </row>
    <row r="344" spans="1:14" customFormat="1" ht="25.5">
      <c r="A344" s="89">
        <v>726</v>
      </c>
      <c r="B344" s="86" t="s">
        <v>464</v>
      </c>
      <c r="C344" s="280"/>
      <c r="D344" s="280"/>
      <c r="E344" s="280"/>
      <c r="F344" s="280"/>
      <c r="G344" s="280"/>
      <c r="H344" s="280"/>
      <c r="I344" s="280"/>
      <c r="J344" s="280"/>
      <c r="K344" s="280"/>
      <c r="L344" s="280"/>
      <c r="M344" s="281">
        <f t="shared" si="56"/>
        <v>0</v>
      </c>
      <c r="N344" s="279"/>
    </row>
    <row r="345" spans="1:14" customFormat="1" ht="31.5" customHeight="1">
      <c r="A345" s="89">
        <v>727</v>
      </c>
      <c r="B345" s="86" t="s">
        <v>465</v>
      </c>
      <c r="C345" s="280"/>
      <c r="D345" s="280"/>
      <c r="E345" s="280"/>
      <c r="F345" s="280"/>
      <c r="G345" s="280"/>
      <c r="H345" s="280"/>
      <c r="I345" s="280"/>
      <c r="J345" s="280"/>
      <c r="K345" s="280"/>
      <c r="L345" s="280"/>
      <c r="M345" s="281">
        <f t="shared" si="56"/>
        <v>0</v>
      </c>
      <c r="N345" s="279"/>
    </row>
    <row r="346" spans="1:14" customFormat="1" ht="29.25" customHeight="1">
      <c r="A346" s="89">
        <v>728</v>
      </c>
      <c r="B346" s="86" t="s">
        <v>466</v>
      </c>
      <c r="C346" s="280"/>
      <c r="D346" s="280"/>
      <c r="E346" s="280"/>
      <c r="F346" s="280"/>
      <c r="G346" s="280"/>
      <c r="H346" s="280"/>
      <c r="I346" s="280"/>
      <c r="J346" s="280"/>
      <c r="K346" s="280"/>
      <c r="L346" s="280"/>
      <c r="M346" s="281">
        <f t="shared" si="56"/>
        <v>0</v>
      </c>
      <c r="N346" s="279"/>
    </row>
    <row r="347" spans="1:14" customFormat="1" ht="25.5">
      <c r="A347" s="89">
        <v>729</v>
      </c>
      <c r="B347" s="86" t="s">
        <v>467</v>
      </c>
      <c r="C347" s="280"/>
      <c r="D347" s="280"/>
      <c r="E347" s="280"/>
      <c r="F347" s="280"/>
      <c r="G347" s="280"/>
      <c r="H347" s="280"/>
      <c r="I347" s="280"/>
      <c r="J347" s="280"/>
      <c r="K347" s="280"/>
      <c r="L347" s="280"/>
      <c r="M347" s="281">
        <f t="shared" si="56"/>
        <v>0</v>
      </c>
      <c r="N347" s="279"/>
    </row>
    <row r="348" spans="1:14" customFormat="1" ht="25.5" customHeight="1">
      <c r="A348" s="83">
        <v>7300</v>
      </c>
      <c r="B348" s="84" t="s">
        <v>468</v>
      </c>
      <c r="C348" s="278">
        <f t="shared" ref="C348:N348" si="61">SUM(C349:C354)</f>
        <v>0</v>
      </c>
      <c r="D348" s="278">
        <f>SUM(D349:D354)</f>
        <v>0</v>
      </c>
      <c r="E348" s="278">
        <f t="shared" si="61"/>
        <v>0</v>
      </c>
      <c r="F348" s="278">
        <f t="shared" si="61"/>
        <v>0</v>
      </c>
      <c r="G348" s="278">
        <f t="shared" si="61"/>
        <v>0</v>
      </c>
      <c r="H348" s="278">
        <f t="shared" si="61"/>
        <v>0</v>
      </c>
      <c r="I348" s="278">
        <f t="shared" si="61"/>
        <v>0</v>
      </c>
      <c r="J348" s="278">
        <f t="shared" si="61"/>
        <v>0</v>
      </c>
      <c r="K348" s="278">
        <f t="shared" si="61"/>
        <v>0</v>
      </c>
      <c r="L348" s="278">
        <f t="shared" si="61"/>
        <v>0</v>
      </c>
      <c r="M348" s="278">
        <f t="shared" si="56"/>
        <v>0</v>
      </c>
      <c r="N348" s="284">
        <f t="shared" si="61"/>
        <v>0</v>
      </c>
    </row>
    <row r="349" spans="1:14" customFormat="1" ht="25.5" customHeight="1">
      <c r="A349" s="89">
        <v>731</v>
      </c>
      <c r="B349" s="88" t="s">
        <v>469</v>
      </c>
      <c r="C349" s="280"/>
      <c r="D349" s="280"/>
      <c r="E349" s="280"/>
      <c r="F349" s="280"/>
      <c r="G349" s="280"/>
      <c r="H349" s="280"/>
      <c r="I349" s="280"/>
      <c r="J349" s="280"/>
      <c r="K349" s="280"/>
      <c r="L349" s="280"/>
      <c r="M349" s="281">
        <f t="shared" si="56"/>
        <v>0</v>
      </c>
      <c r="N349" s="279"/>
    </row>
    <row r="350" spans="1:14" customFormat="1" ht="30">
      <c r="A350" s="89">
        <v>732</v>
      </c>
      <c r="B350" s="88" t="s">
        <v>470</v>
      </c>
      <c r="C350" s="280"/>
      <c r="D350" s="280"/>
      <c r="E350" s="280"/>
      <c r="F350" s="280"/>
      <c r="G350" s="280"/>
      <c r="H350" s="280"/>
      <c r="I350" s="280"/>
      <c r="J350" s="280"/>
      <c r="K350" s="280"/>
      <c r="L350" s="280"/>
      <c r="M350" s="281">
        <f t="shared" si="56"/>
        <v>0</v>
      </c>
      <c r="N350" s="279"/>
    </row>
    <row r="351" spans="1:14" customFormat="1" ht="30">
      <c r="A351" s="89">
        <v>733</v>
      </c>
      <c r="B351" s="88" t="s">
        <v>471</v>
      </c>
      <c r="C351" s="280"/>
      <c r="D351" s="280"/>
      <c r="E351" s="280"/>
      <c r="F351" s="280"/>
      <c r="G351" s="280"/>
      <c r="H351" s="280"/>
      <c r="I351" s="280"/>
      <c r="J351" s="280"/>
      <c r="K351" s="280"/>
      <c r="L351" s="280"/>
      <c r="M351" s="281">
        <f t="shared" si="56"/>
        <v>0</v>
      </c>
      <c r="N351" s="279"/>
    </row>
    <row r="352" spans="1:14" customFormat="1" ht="30">
      <c r="A352" s="89">
        <v>734</v>
      </c>
      <c r="B352" s="88" t="s">
        <v>472</v>
      </c>
      <c r="C352" s="280"/>
      <c r="D352" s="280"/>
      <c r="E352" s="280"/>
      <c r="F352" s="280"/>
      <c r="G352" s="280"/>
      <c r="H352" s="280"/>
      <c r="I352" s="280"/>
      <c r="J352" s="280"/>
      <c r="K352" s="280"/>
      <c r="L352" s="280"/>
      <c r="M352" s="281">
        <f t="shared" si="56"/>
        <v>0</v>
      </c>
      <c r="N352" s="279"/>
    </row>
    <row r="353" spans="1:14" customFormat="1" ht="30">
      <c r="A353" s="89">
        <v>735</v>
      </c>
      <c r="B353" s="88" t="s">
        <v>473</v>
      </c>
      <c r="C353" s="280"/>
      <c r="D353" s="280"/>
      <c r="E353" s="280"/>
      <c r="F353" s="280"/>
      <c r="G353" s="280"/>
      <c r="H353" s="280"/>
      <c r="I353" s="280"/>
      <c r="J353" s="280"/>
      <c r="K353" s="280"/>
      <c r="L353" s="280"/>
      <c r="M353" s="281">
        <f t="shared" si="56"/>
        <v>0</v>
      </c>
      <c r="N353" s="279"/>
    </row>
    <row r="354" spans="1:14" customFormat="1" ht="25.5" customHeight="1">
      <c r="A354" s="89">
        <v>739</v>
      </c>
      <c r="B354" s="88" t="s">
        <v>474</v>
      </c>
      <c r="C354" s="280"/>
      <c r="D354" s="280"/>
      <c r="E354" s="280"/>
      <c r="F354" s="280"/>
      <c r="G354" s="280"/>
      <c r="H354" s="280"/>
      <c r="I354" s="280"/>
      <c r="J354" s="280"/>
      <c r="K354" s="280"/>
      <c r="L354" s="280"/>
      <c r="M354" s="281">
        <f t="shared" si="56"/>
        <v>0</v>
      </c>
      <c r="N354" s="279"/>
    </row>
    <row r="355" spans="1:14" customFormat="1" ht="25.5" customHeight="1">
      <c r="A355" s="83">
        <v>7400</v>
      </c>
      <c r="B355" s="84" t="s">
        <v>475</v>
      </c>
      <c r="C355" s="278">
        <f t="shared" ref="C355:N355" si="62">SUM(C356:C364)</f>
        <v>0</v>
      </c>
      <c r="D355" s="278">
        <f>SUM(D356:D364)</f>
        <v>0</v>
      </c>
      <c r="E355" s="278">
        <f t="shared" si="62"/>
        <v>0</v>
      </c>
      <c r="F355" s="278">
        <f t="shared" si="62"/>
        <v>0</v>
      </c>
      <c r="G355" s="278">
        <f t="shared" si="62"/>
        <v>0</v>
      </c>
      <c r="H355" s="278">
        <f t="shared" si="62"/>
        <v>0</v>
      </c>
      <c r="I355" s="278">
        <f t="shared" si="62"/>
        <v>0</v>
      </c>
      <c r="J355" s="278">
        <f t="shared" si="62"/>
        <v>0</v>
      </c>
      <c r="K355" s="278">
        <f t="shared" si="62"/>
        <v>0</v>
      </c>
      <c r="L355" s="278">
        <f t="shared" si="62"/>
        <v>0</v>
      </c>
      <c r="M355" s="278">
        <f t="shared" si="56"/>
        <v>0</v>
      </c>
      <c r="N355" s="284">
        <f t="shared" si="62"/>
        <v>0</v>
      </c>
    </row>
    <row r="356" spans="1:14" customFormat="1" ht="25.5">
      <c r="A356" s="89">
        <v>741</v>
      </c>
      <c r="B356" s="86" t="s">
        <v>476</v>
      </c>
      <c r="C356" s="291"/>
      <c r="D356" s="291"/>
      <c r="E356" s="291"/>
      <c r="F356" s="291"/>
      <c r="G356" s="291"/>
      <c r="H356" s="291"/>
      <c r="I356" s="291"/>
      <c r="J356" s="291"/>
      <c r="K356" s="291"/>
      <c r="L356" s="291"/>
      <c r="M356" s="281">
        <f t="shared" si="56"/>
        <v>0</v>
      </c>
      <c r="N356" s="279"/>
    </row>
    <row r="357" spans="1:14" customFormat="1" ht="25.5">
      <c r="A357" s="89">
        <v>742</v>
      </c>
      <c r="B357" s="86" t="s">
        <v>477</v>
      </c>
      <c r="C357" s="291"/>
      <c r="D357" s="291"/>
      <c r="E357" s="291"/>
      <c r="F357" s="291"/>
      <c r="G357" s="291"/>
      <c r="H357" s="291"/>
      <c r="I357" s="291"/>
      <c r="J357" s="291"/>
      <c r="K357" s="291"/>
      <c r="L357" s="291"/>
      <c r="M357" s="281">
        <f t="shared" si="56"/>
        <v>0</v>
      </c>
      <c r="N357" s="279"/>
    </row>
    <row r="358" spans="1:14" customFormat="1" ht="25.5">
      <c r="A358" s="89">
        <v>743</v>
      </c>
      <c r="B358" s="86" t="s">
        <v>478</v>
      </c>
      <c r="C358" s="291"/>
      <c r="D358" s="291"/>
      <c r="E358" s="291"/>
      <c r="F358" s="291"/>
      <c r="G358" s="291"/>
      <c r="H358" s="291"/>
      <c r="I358" s="291"/>
      <c r="J358" s="291"/>
      <c r="K358" s="291"/>
      <c r="L358" s="291"/>
      <c r="M358" s="281">
        <f t="shared" si="56"/>
        <v>0</v>
      </c>
      <c r="N358" s="279"/>
    </row>
    <row r="359" spans="1:14" customFormat="1" ht="25.5">
      <c r="A359" s="89">
        <v>744</v>
      </c>
      <c r="B359" s="86" t="s">
        <v>479</v>
      </c>
      <c r="C359" s="291"/>
      <c r="D359" s="291"/>
      <c r="E359" s="291"/>
      <c r="F359" s="291"/>
      <c r="G359" s="291"/>
      <c r="H359" s="291"/>
      <c r="I359" s="291"/>
      <c r="J359" s="291"/>
      <c r="K359" s="291"/>
      <c r="L359" s="291"/>
      <c r="M359" s="281">
        <f t="shared" si="56"/>
        <v>0</v>
      </c>
      <c r="N359" s="279"/>
    </row>
    <row r="360" spans="1:14" customFormat="1" ht="25.5">
      <c r="A360" s="89">
        <v>745</v>
      </c>
      <c r="B360" s="86" t="s">
        <v>480</v>
      </c>
      <c r="C360" s="291"/>
      <c r="D360" s="291"/>
      <c r="E360" s="291"/>
      <c r="F360" s="291"/>
      <c r="G360" s="291"/>
      <c r="H360" s="291"/>
      <c r="I360" s="291"/>
      <c r="J360" s="291"/>
      <c r="K360" s="291"/>
      <c r="L360" s="291"/>
      <c r="M360" s="281">
        <f t="shared" si="56"/>
        <v>0</v>
      </c>
      <c r="N360" s="279"/>
    </row>
    <row r="361" spans="1:14" customFormat="1" ht="25.5">
      <c r="A361" s="89">
        <v>746</v>
      </c>
      <c r="B361" s="86" t="s">
        <v>481</v>
      </c>
      <c r="C361" s="291"/>
      <c r="D361" s="291"/>
      <c r="E361" s="291"/>
      <c r="F361" s="291"/>
      <c r="G361" s="291"/>
      <c r="H361" s="291"/>
      <c r="I361" s="291"/>
      <c r="J361" s="291"/>
      <c r="K361" s="291"/>
      <c r="L361" s="291"/>
      <c r="M361" s="281">
        <f t="shared" si="56"/>
        <v>0</v>
      </c>
      <c r="N361" s="279"/>
    </row>
    <row r="362" spans="1:14" customFormat="1" ht="25.5">
      <c r="A362" s="89">
        <v>747</v>
      </c>
      <c r="B362" s="86" t="s">
        <v>482</v>
      </c>
      <c r="C362" s="291"/>
      <c r="D362" s="291"/>
      <c r="E362" s="291"/>
      <c r="F362" s="291"/>
      <c r="G362" s="291"/>
      <c r="H362" s="291"/>
      <c r="I362" s="291"/>
      <c r="J362" s="291"/>
      <c r="K362" s="291"/>
      <c r="L362" s="291"/>
      <c r="M362" s="281">
        <f t="shared" si="56"/>
        <v>0</v>
      </c>
      <c r="N362" s="279"/>
    </row>
    <row r="363" spans="1:14" customFormat="1" ht="25.5">
      <c r="A363" s="89">
        <v>748</v>
      </c>
      <c r="B363" s="86" t="s">
        <v>483</v>
      </c>
      <c r="C363" s="291"/>
      <c r="D363" s="291"/>
      <c r="E363" s="291"/>
      <c r="F363" s="291"/>
      <c r="G363" s="291"/>
      <c r="H363" s="291"/>
      <c r="I363" s="291"/>
      <c r="J363" s="291"/>
      <c r="K363" s="291"/>
      <c r="L363" s="291"/>
      <c r="M363" s="281">
        <f t="shared" si="56"/>
        <v>0</v>
      </c>
      <c r="N363" s="279"/>
    </row>
    <row r="364" spans="1:14" customFormat="1" ht="25.5">
      <c r="A364" s="89">
        <v>749</v>
      </c>
      <c r="B364" s="86" t="s">
        <v>484</v>
      </c>
      <c r="C364" s="291"/>
      <c r="D364" s="291"/>
      <c r="E364" s="291"/>
      <c r="F364" s="291"/>
      <c r="G364" s="291"/>
      <c r="H364" s="291"/>
      <c r="I364" s="291"/>
      <c r="J364" s="291"/>
      <c r="K364" s="291"/>
      <c r="L364" s="291"/>
      <c r="M364" s="281">
        <f t="shared" si="56"/>
        <v>0</v>
      </c>
      <c r="N364" s="279"/>
    </row>
    <row r="365" spans="1:14" customFormat="1" ht="30">
      <c r="A365" s="83">
        <v>7500</v>
      </c>
      <c r="B365" s="84" t="s">
        <v>485</v>
      </c>
      <c r="C365" s="278">
        <f t="shared" ref="C365:N365" si="63">SUM(C366:C374)</f>
        <v>0</v>
      </c>
      <c r="D365" s="278">
        <f>SUM(D366:D374)</f>
        <v>0</v>
      </c>
      <c r="E365" s="278">
        <f t="shared" si="63"/>
        <v>0</v>
      </c>
      <c r="F365" s="278">
        <f t="shared" si="63"/>
        <v>0</v>
      </c>
      <c r="G365" s="278">
        <f t="shared" si="63"/>
        <v>0</v>
      </c>
      <c r="H365" s="278">
        <f t="shared" si="63"/>
        <v>0</v>
      </c>
      <c r="I365" s="278">
        <f t="shared" si="63"/>
        <v>0</v>
      </c>
      <c r="J365" s="278">
        <f t="shared" si="63"/>
        <v>0</v>
      </c>
      <c r="K365" s="278">
        <f t="shared" si="63"/>
        <v>0</v>
      </c>
      <c r="L365" s="278">
        <f t="shared" si="63"/>
        <v>0</v>
      </c>
      <c r="M365" s="278">
        <f t="shared" si="56"/>
        <v>0</v>
      </c>
      <c r="N365" s="284">
        <f t="shared" si="63"/>
        <v>0</v>
      </c>
    </row>
    <row r="366" spans="1:14" customFormat="1" ht="25.5" customHeight="1">
      <c r="A366" s="89">
        <v>751</v>
      </c>
      <c r="B366" s="86" t="s">
        <v>486</v>
      </c>
      <c r="C366" s="291"/>
      <c r="D366" s="291"/>
      <c r="E366" s="291"/>
      <c r="F366" s="291"/>
      <c r="G366" s="291"/>
      <c r="H366" s="291"/>
      <c r="I366" s="291"/>
      <c r="J366" s="291"/>
      <c r="K366" s="291"/>
      <c r="L366" s="291"/>
      <c r="M366" s="281">
        <f t="shared" si="56"/>
        <v>0</v>
      </c>
      <c r="N366" s="279"/>
    </row>
    <row r="367" spans="1:14" customFormat="1" ht="25.5" customHeight="1">
      <c r="A367" s="89">
        <v>752</v>
      </c>
      <c r="B367" s="86" t="s">
        <v>487</v>
      </c>
      <c r="C367" s="291"/>
      <c r="D367" s="291"/>
      <c r="E367" s="291"/>
      <c r="F367" s="291"/>
      <c r="G367" s="291"/>
      <c r="H367" s="291"/>
      <c r="I367" s="291"/>
      <c r="J367" s="291"/>
      <c r="K367" s="291"/>
      <c r="L367" s="291"/>
      <c r="M367" s="281">
        <f t="shared" si="56"/>
        <v>0</v>
      </c>
      <c r="N367" s="279"/>
    </row>
    <row r="368" spans="1:14" customFormat="1" ht="25.5" customHeight="1">
      <c r="A368" s="89">
        <v>753</v>
      </c>
      <c r="B368" s="86" t="s">
        <v>488</v>
      </c>
      <c r="C368" s="291"/>
      <c r="D368" s="291"/>
      <c r="E368" s="291"/>
      <c r="F368" s="291"/>
      <c r="G368" s="291"/>
      <c r="H368" s="291"/>
      <c r="I368" s="291"/>
      <c r="J368" s="291"/>
      <c r="K368" s="291"/>
      <c r="L368" s="291"/>
      <c r="M368" s="281">
        <f t="shared" si="56"/>
        <v>0</v>
      </c>
      <c r="N368" s="279"/>
    </row>
    <row r="369" spans="1:14" customFormat="1" ht="25.5">
      <c r="A369" s="89">
        <v>754</v>
      </c>
      <c r="B369" s="86" t="s">
        <v>489</v>
      </c>
      <c r="C369" s="291"/>
      <c r="D369" s="291"/>
      <c r="E369" s="291"/>
      <c r="F369" s="291"/>
      <c r="G369" s="291"/>
      <c r="H369" s="291"/>
      <c r="I369" s="291"/>
      <c r="J369" s="291"/>
      <c r="K369" s="291"/>
      <c r="L369" s="291"/>
      <c r="M369" s="281">
        <f t="shared" si="56"/>
        <v>0</v>
      </c>
      <c r="N369" s="279"/>
    </row>
    <row r="370" spans="1:14" customFormat="1" ht="24" customHeight="1">
      <c r="A370" s="89">
        <v>755</v>
      </c>
      <c r="B370" s="86" t="s">
        <v>490</v>
      </c>
      <c r="C370" s="291"/>
      <c r="D370" s="291"/>
      <c r="E370" s="291"/>
      <c r="F370" s="291"/>
      <c r="G370" s="291"/>
      <c r="H370" s="291"/>
      <c r="I370" s="291"/>
      <c r="J370" s="291"/>
      <c r="K370" s="291"/>
      <c r="L370" s="291"/>
      <c r="M370" s="281">
        <f t="shared" si="56"/>
        <v>0</v>
      </c>
      <c r="N370" s="279"/>
    </row>
    <row r="371" spans="1:14" customFormat="1" ht="25.5" customHeight="1">
      <c r="A371" s="89">
        <v>756</v>
      </c>
      <c r="B371" s="86" t="s">
        <v>491</v>
      </c>
      <c r="C371" s="291"/>
      <c r="D371" s="291"/>
      <c r="E371" s="291"/>
      <c r="F371" s="291"/>
      <c r="G371" s="291"/>
      <c r="H371" s="291"/>
      <c r="I371" s="291"/>
      <c r="J371" s="291"/>
      <c r="K371" s="291"/>
      <c r="L371" s="291"/>
      <c r="M371" s="281">
        <f t="shared" si="56"/>
        <v>0</v>
      </c>
      <c r="N371" s="279"/>
    </row>
    <row r="372" spans="1:14" customFormat="1" ht="25.5" customHeight="1">
      <c r="A372" s="89">
        <v>757</v>
      </c>
      <c r="B372" s="86" t="s">
        <v>492</v>
      </c>
      <c r="C372" s="291"/>
      <c r="D372" s="291"/>
      <c r="E372" s="291"/>
      <c r="F372" s="291"/>
      <c r="G372" s="291"/>
      <c r="H372" s="291"/>
      <c r="I372" s="291"/>
      <c r="J372" s="291"/>
      <c r="K372" s="291"/>
      <c r="L372" s="291"/>
      <c r="M372" s="281">
        <f t="shared" si="56"/>
        <v>0</v>
      </c>
      <c r="N372" s="279"/>
    </row>
    <row r="373" spans="1:14" customFormat="1" ht="25.5" customHeight="1">
      <c r="A373" s="89">
        <v>758</v>
      </c>
      <c r="B373" s="86" t="s">
        <v>493</v>
      </c>
      <c r="C373" s="291"/>
      <c r="D373" s="291"/>
      <c r="E373" s="291"/>
      <c r="F373" s="291"/>
      <c r="G373" s="291"/>
      <c r="H373" s="291"/>
      <c r="I373" s="291"/>
      <c r="J373" s="291"/>
      <c r="K373" s="291"/>
      <c r="L373" s="291"/>
      <c r="M373" s="281">
        <f t="shared" si="56"/>
        <v>0</v>
      </c>
      <c r="N373" s="279"/>
    </row>
    <row r="374" spans="1:14" customFormat="1" ht="25.5" customHeight="1">
      <c r="A374" s="89">
        <v>759</v>
      </c>
      <c r="B374" s="86" t="s">
        <v>494</v>
      </c>
      <c r="C374" s="291"/>
      <c r="D374" s="291"/>
      <c r="E374" s="291"/>
      <c r="F374" s="291"/>
      <c r="G374" s="291"/>
      <c r="H374" s="291"/>
      <c r="I374" s="291"/>
      <c r="J374" s="291"/>
      <c r="K374" s="291"/>
      <c r="L374" s="291"/>
      <c r="M374" s="281">
        <f t="shared" si="56"/>
        <v>0</v>
      </c>
      <c r="N374" s="279"/>
    </row>
    <row r="375" spans="1:14" customFormat="1" ht="25.5" customHeight="1">
      <c r="A375" s="83">
        <v>7600</v>
      </c>
      <c r="B375" s="84" t="s">
        <v>495</v>
      </c>
      <c r="C375" s="278">
        <f t="shared" ref="C375:N375" si="64">SUM(C376:C377)</f>
        <v>0</v>
      </c>
      <c r="D375" s="278">
        <f>SUM(D376:D377)</f>
        <v>0</v>
      </c>
      <c r="E375" s="278">
        <f t="shared" si="64"/>
        <v>0</v>
      </c>
      <c r="F375" s="278">
        <f t="shared" si="64"/>
        <v>0</v>
      </c>
      <c r="G375" s="278">
        <f t="shared" si="64"/>
        <v>0</v>
      </c>
      <c r="H375" s="278">
        <f t="shared" si="64"/>
        <v>0</v>
      </c>
      <c r="I375" s="278">
        <f t="shared" si="64"/>
        <v>0</v>
      </c>
      <c r="J375" s="278">
        <f t="shared" si="64"/>
        <v>0</v>
      </c>
      <c r="K375" s="278">
        <f t="shared" si="64"/>
        <v>0</v>
      </c>
      <c r="L375" s="278">
        <f t="shared" si="64"/>
        <v>0</v>
      </c>
      <c r="M375" s="278">
        <f t="shared" si="56"/>
        <v>0</v>
      </c>
      <c r="N375" s="284">
        <f t="shared" si="64"/>
        <v>0</v>
      </c>
    </row>
    <row r="376" spans="1:14" customFormat="1" ht="25.5" customHeight="1">
      <c r="A376" s="89">
        <v>761</v>
      </c>
      <c r="B376" s="86" t="s">
        <v>496</v>
      </c>
      <c r="C376" s="291"/>
      <c r="D376" s="291"/>
      <c r="E376" s="291"/>
      <c r="F376" s="291"/>
      <c r="G376" s="291"/>
      <c r="H376" s="291"/>
      <c r="I376" s="291"/>
      <c r="J376" s="291"/>
      <c r="K376" s="291"/>
      <c r="L376" s="291"/>
      <c r="M376" s="281">
        <f t="shared" si="56"/>
        <v>0</v>
      </c>
      <c r="N376" s="279"/>
    </row>
    <row r="377" spans="1:14" customFormat="1" ht="25.5" customHeight="1">
      <c r="A377" s="89">
        <v>762</v>
      </c>
      <c r="B377" s="86" t="s">
        <v>497</v>
      </c>
      <c r="C377" s="291"/>
      <c r="D377" s="291"/>
      <c r="E377" s="291"/>
      <c r="F377" s="291"/>
      <c r="G377" s="291"/>
      <c r="H377" s="291"/>
      <c r="I377" s="291"/>
      <c r="J377" s="291"/>
      <c r="K377" s="291"/>
      <c r="L377" s="291"/>
      <c r="M377" s="281">
        <f t="shared" si="56"/>
        <v>0</v>
      </c>
      <c r="N377" s="279"/>
    </row>
    <row r="378" spans="1:14" customFormat="1" ht="30">
      <c r="A378" s="83">
        <v>7900</v>
      </c>
      <c r="B378" s="84" t="s">
        <v>498</v>
      </c>
      <c r="C378" s="278">
        <f t="shared" ref="C378:N378" si="65">SUM(C379:C381)</f>
        <v>0</v>
      </c>
      <c r="D378" s="278">
        <f>SUM(D379:D381)</f>
        <v>0</v>
      </c>
      <c r="E378" s="278">
        <f t="shared" si="65"/>
        <v>0</v>
      </c>
      <c r="F378" s="278">
        <f t="shared" si="65"/>
        <v>0</v>
      </c>
      <c r="G378" s="278">
        <f t="shared" si="65"/>
        <v>0</v>
      </c>
      <c r="H378" s="278">
        <f t="shared" si="65"/>
        <v>0</v>
      </c>
      <c r="I378" s="278">
        <f t="shared" si="65"/>
        <v>0</v>
      </c>
      <c r="J378" s="278">
        <f t="shared" si="65"/>
        <v>0</v>
      </c>
      <c r="K378" s="278">
        <f t="shared" si="65"/>
        <v>0</v>
      </c>
      <c r="L378" s="278">
        <f t="shared" si="65"/>
        <v>0</v>
      </c>
      <c r="M378" s="278">
        <f t="shared" si="56"/>
        <v>0</v>
      </c>
      <c r="N378" s="284">
        <f t="shared" si="65"/>
        <v>0</v>
      </c>
    </row>
    <row r="379" spans="1:14" customFormat="1" ht="25.5" customHeight="1">
      <c r="A379" s="89">
        <v>791</v>
      </c>
      <c r="B379" s="86" t="s">
        <v>499</v>
      </c>
      <c r="C379" s="280"/>
      <c r="D379" s="280"/>
      <c r="E379" s="280"/>
      <c r="F379" s="280"/>
      <c r="G379" s="280"/>
      <c r="H379" s="280"/>
      <c r="I379" s="280"/>
      <c r="J379" s="280"/>
      <c r="K379" s="280"/>
      <c r="L379" s="280"/>
      <c r="M379" s="281">
        <f t="shared" si="56"/>
        <v>0</v>
      </c>
      <c r="N379" s="279"/>
    </row>
    <row r="380" spans="1:14" customFormat="1" ht="25.5" customHeight="1">
      <c r="A380" s="89">
        <v>792</v>
      </c>
      <c r="B380" s="86" t="s">
        <v>500</v>
      </c>
      <c r="C380" s="280"/>
      <c r="D380" s="280"/>
      <c r="E380" s="280"/>
      <c r="F380" s="280"/>
      <c r="G380" s="280"/>
      <c r="H380" s="280"/>
      <c r="I380" s="280"/>
      <c r="J380" s="280"/>
      <c r="K380" s="280"/>
      <c r="L380" s="280"/>
      <c r="M380" s="281">
        <f t="shared" si="56"/>
        <v>0</v>
      </c>
      <c r="N380" s="279"/>
    </row>
    <row r="381" spans="1:14" customFormat="1" ht="25.5" customHeight="1">
      <c r="A381" s="89">
        <v>799</v>
      </c>
      <c r="B381" s="86" t="s">
        <v>501</v>
      </c>
      <c r="C381" s="280"/>
      <c r="D381" s="280"/>
      <c r="E381" s="280"/>
      <c r="F381" s="280"/>
      <c r="G381" s="280"/>
      <c r="H381" s="280"/>
      <c r="I381" s="280"/>
      <c r="J381" s="280"/>
      <c r="K381" s="280"/>
      <c r="L381" s="280"/>
      <c r="M381" s="281">
        <f t="shared" si="56"/>
        <v>0</v>
      </c>
      <c r="N381" s="279"/>
    </row>
    <row r="382" spans="1:14" s="176" customFormat="1" ht="25.5" customHeight="1">
      <c r="A382" s="172">
        <v>8000</v>
      </c>
      <c r="B382" s="173" t="s">
        <v>21</v>
      </c>
      <c r="C382" s="285">
        <f t="shared" ref="C382:N382" si="66">C383+C390+C396</f>
        <v>0</v>
      </c>
      <c r="D382" s="285">
        <f>D383+D390+D396</f>
        <v>0</v>
      </c>
      <c r="E382" s="285">
        <f t="shared" si="66"/>
        <v>0</v>
      </c>
      <c r="F382" s="285">
        <f t="shared" si="66"/>
        <v>0</v>
      </c>
      <c r="G382" s="285">
        <f t="shared" si="66"/>
        <v>157500</v>
      </c>
      <c r="H382" s="285">
        <f t="shared" si="66"/>
        <v>0</v>
      </c>
      <c r="I382" s="285">
        <f t="shared" si="66"/>
        <v>0</v>
      </c>
      <c r="J382" s="285">
        <f t="shared" si="66"/>
        <v>0</v>
      </c>
      <c r="K382" s="285">
        <f t="shared" si="66"/>
        <v>0</v>
      </c>
      <c r="L382" s="285">
        <f t="shared" si="66"/>
        <v>0</v>
      </c>
      <c r="M382" s="285">
        <f t="shared" si="56"/>
        <v>157500</v>
      </c>
      <c r="N382" s="287">
        <f t="shared" si="66"/>
        <v>0</v>
      </c>
    </row>
    <row r="383" spans="1:14" customFormat="1" ht="25.5" customHeight="1">
      <c r="A383" s="83">
        <v>8100</v>
      </c>
      <c r="B383" s="84" t="s">
        <v>124</v>
      </c>
      <c r="C383" s="278">
        <f>SUM(C384:C389)</f>
        <v>0</v>
      </c>
      <c r="D383" s="278">
        <f>SUM(D384:D389)</f>
        <v>0</v>
      </c>
      <c r="E383" s="278">
        <f t="shared" ref="E383:N383" si="67">SUM(E384:E389)</f>
        <v>0</v>
      </c>
      <c r="F383" s="278">
        <f t="shared" si="67"/>
        <v>0</v>
      </c>
      <c r="G383" s="278">
        <f t="shared" si="67"/>
        <v>0</v>
      </c>
      <c r="H383" s="278">
        <f t="shared" si="67"/>
        <v>0</v>
      </c>
      <c r="I383" s="278">
        <f t="shared" si="67"/>
        <v>0</v>
      </c>
      <c r="J383" s="278">
        <f t="shared" si="67"/>
        <v>0</v>
      </c>
      <c r="K383" s="278">
        <f t="shared" si="67"/>
        <v>0</v>
      </c>
      <c r="L383" s="278">
        <f t="shared" si="67"/>
        <v>0</v>
      </c>
      <c r="M383" s="278">
        <f t="shared" si="56"/>
        <v>0</v>
      </c>
      <c r="N383" s="284">
        <f t="shared" si="67"/>
        <v>0</v>
      </c>
    </row>
    <row r="384" spans="1:14" customFormat="1" ht="25.5" customHeight="1">
      <c r="A384" s="89">
        <v>811</v>
      </c>
      <c r="B384" s="86" t="s">
        <v>502</v>
      </c>
      <c r="C384" s="291"/>
      <c r="D384" s="291"/>
      <c r="E384" s="291"/>
      <c r="F384" s="291"/>
      <c r="G384" s="291"/>
      <c r="H384" s="291"/>
      <c r="I384" s="291"/>
      <c r="J384" s="291"/>
      <c r="K384" s="291"/>
      <c r="L384" s="291"/>
      <c r="M384" s="281">
        <f t="shared" si="56"/>
        <v>0</v>
      </c>
      <c r="N384" s="279"/>
    </row>
    <row r="385" spans="1:14" customFormat="1" ht="25.5" customHeight="1">
      <c r="A385" s="89">
        <v>812</v>
      </c>
      <c r="B385" s="86" t="s">
        <v>503</v>
      </c>
      <c r="C385" s="291"/>
      <c r="D385" s="291"/>
      <c r="E385" s="291"/>
      <c r="F385" s="291"/>
      <c r="G385" s="291"/>
      <c r="H385" s="291"/>
      <c r="I385" s="291"/>
      <c r="J385" s="291"/>
      <c r="K385" s="291"/>
      <c r="L385" s="291"/>
      <c r="M385" s="281">
        <f t="shared" si="56"/>
        <v>0</v>
      </c>
      <c r="N385" s="279"/>
    </row>
    <row r="386" spans="1:14" customFormat="1" ht="25.5" customHeight="1">
      <c r="A386" s="89">
        <v>813</v>
      </c>
      <c r="B386" s="86" t="s">
        <v>504</v>
      </c>
      <c r="C386" s="291"/>
      <c r="D386" s="291"/>
      <c r="E386" s="291"/>
      <c r="F386" s="291"/>
      <c r="G386" s="291"/>
      <c r="H386" s="291"/>
      <c r="I386" s="291"/>
      <c r="J386" s="291"/>
      <c r="K386" s="291"/>
      <c r="L386" s="291"/>
      <c r="M386" s="281">
        <f t="shared" si="56"/>
        <v>0</v>
      </c>
      <c r="N386" s="279"/>
    </row>
    <row r="387" spans="1:14" customFormat="1" ht="25.5">
      <c r="A387" s="89">
        <v>814</v>
      </c>
      <c r="B387" s="86" t="s">
        <v>505</v>
      </c>
      <c r="C387" s="291"/>
      <c r="D387" s="291"/>
      <c r="E387" s="291"/>
      <c r="F387" s="291"/>
      <c r="G387" s="291"/>
      <c r="H387" s="291"/>
      <c r="I387" s="291"/>
      <c r="J387" s="291"/>
      <c r="K387" s="291"/>
      <c r="L387" s="291"/>
      <c r="M387" s="281">
        <f t="shared" si="56"/>
        <v>0</v>
      </c>
      <c r="N387" s="279"/>
    </row>
    <row r="388" spans="1:14" customFormat="1" ht="25.5" customHeight="1">
      <c r="A388" s="89">
        <v>815</v>
      </c>
      <c r="B388" s="86" t="s">
        <v>506</v>
      </c>
      <c r="C388" s="291"/>
      <c r="D388" s="291"/>
      <c r="E388" s="291"/>
      <c r="F388" s="291"/>
      <c r="G388" s="291"/>
      <c r="H388" s="291"/>
      <c r="I388" s="291"/>
      <c r="J388" s="291"/>
      <c r="K388" s="291"/>
      <c r="L388" s="291"/>
      <c r="M388" s="281">
        <f t="shared" si="56"/>
        <v>0</v>
      </c>
      <c r="N388" s="279"/>
    </row>
    <row r="389" spans="1:14" customFormat="1" ht="25.5" customHeight="1">
      <c r="A389" s="89">
        <v>816</v>
      </c>
      <c r="B389" s="86" t="s">
        <v>507</v>
      </c>
      <c r="C389" s="291"/>
      <c r="D389" s="291"/>
      <c r="E389" s="291"/>
      <c r="F389" s="291"/>
      <c r="G389" s="291"/>
      <c r="H389" s="291"/>
      <c r="I389" s="291"/>
      <c r="J389" s="291"/>
      <c r="K389" s="291"/>
      <c r="L389" s="291"/>
      <c r="M389" s="281">
        <f t="shared" si="56"/>
        <v>0</v>
      </c>
      <c r="N389" s="279"/>
    </row>
    <row r="390" spans="1:14" customFormat="1" ht="25.5" customHeight="1">
      <c r="A390" s="83">
        <v>8300</v>
      </c>
      <c r="B390" s="84" t="s">
        <v>127</v>
      </c>
      <c r="C390" s="278">
        <f t="shared" ref="C390:N390" si="68">SUM(C391:C395)</f>
        <v>0</v>
      </c>
      <c r="D390" s="278">
        <f>SUM(D391:D395)</f>
        <v>0</v>
      </c>
      <c r="E390" s="278">
        <f t="shared" si="68"/>
        <v>0</v>
      </c>
      <c r="F390" s="278">
        <f t="shared" si="68"/>
        <v>0</v>
      </c>
      <c r="G390" s="278">
        <f t="shared" si="68"/>
        <v>0</v>
      </c>
      <c r="H390" s="278">
        <f t="shared" si="68"/>
        <v>0</v>
      </c>
      <c r="I390" s="278">
        <f t="shared" si="68"/>
        <v>0</v>
      </c>
      <c r="J390" s="278">
        <f t="shared" si="68"/>
        <v>0</v>
      </c>
      <c r="K390" s="278">
        <f t="shared" si="68"/>
        <v>0</v>
      </c>
      <c r="L390" s="278">
        <f t="shared" si="68"/>
        <v>0</v>
      </c>
      <c r="M390" s="278">
        <f t="shared" si="56"/>
        <v>0</v>
      </c>
      <c r="N390" s="284">
        <f t="shared" si="68"/>
        <v>0</v>
      </c>
    </row>
    <row r="391" spans="1:14" customFormat="1" ht="25.5" customHeight="1">
      <c r="A391" s="89">
        <v>831</v>
      </c>
      <c r="B391" s="86" t="s">
        <v>508</v>
      </c>
      <c r="C391" s="291"/>
      <c r="D391" s="291"/>
      <c r="E391" s="291"/>
      <c r="F391" s="291"/>
      <c r="G391" s="291"/>
      <c r="H391" s="291"/>
      <c r="I391" s="291"/>
      <c r="J391" s="291"/>
      <c r="K391" s="291"/>
      <c r="L391" s="291"/>
      <c r="M391" s="281">
        <f t="shared" si="56"/>
        <v>0</v>
      </c>
      <c r="N391" s="279"/>
    </row>
    <row r="392" spans="1:14" customFormat="1" ht="25.5" customHeight="1">
      <c r="A392" s="89">
        <v>832</v>
      </c>
      <c r="B392" s="86" t="s">
        <v>509</v>
      </c>
      <c r="C392" s="291"/>
      <c r="D392" s="291"/>
      <c r="E392" s="291"/>
      <c r="F392" s="291"/>
      <c r="G392" s="291"/>
      <c r="H392" s="291"/>
      <c r="I392" s="291"/>
      <c r="J392" s="291"/>
      <c r="K392" s="291"/>
      <c r="L392" s="291"/>
      <c r="M392" s="281">
        <f t="shared" ref="M392:M431" si="69">SUM(C392:L392)</f>
        <v>0</v>
      </c>
      <c r="N392" s="279"/>
    </row>
    <row r="393" spans="1:14" customFormat="1" ht="25.5" customHeight="1">
      <c r="A393" s="89">
        <v>833</v>
      </c>
      <c r="B393" s="86" t="s">
        <v>510</v>
      </c>
      <c r="C393" s="291"/>
      <c r="D393" s="291"/>
      <c r="E393" s="291"/>
      <c r="F393" s="291"/>
      <c r="G393" s="291"/>
      <c r="H393" s="291"/>
      <c r="I393" s="291"/>
      <c r="J393" s="291"/>
      <c r="K393" s="291"/>
      <c r="L393" s="291"/>
      <c r="M393" s="281">
        <f t="shared" si="69"/>
        <v>0</v>
      </c>
      <c r="N393" s="279"/>
    </row>
    <row r="394" spans="1:14" customFormat="1" ht="34.5" customHeight="1">
      <c r="A394" s="89">
        <v>834</v>
      </c>
      <c r="B394" s="86" t="s">
        <v>511</v>
      </c>
      <c r="C394" s="291"/>
      <c r="D394" s="291"/>
      <c r="E394" s="291"/>
      <c r="F394" s="291"/>
      <c r="G394" s="291"/>
      <c r="H394" s="291"/>
      <c r="I394" s="291"/>
      <c r="J394" s="291"/>
      <c r="K394" s="291"/>
      <c r="L394" s="291"/>
      <c r="M394" s="281">
        <f t="shared" si="69"/>
        <v>0</v>
      </c>
      <c r="N394" s="279"/>
    </row>
    <row r="395" spans="1:14" customFormat="1" ht="33" customHeight="1">
      <c r="A395" s="89">
        <v>835</v>
      </c>
      <c r="B395" s="86" t="s">
        <v>512</v>
      </c>
      <c r="C395" s="291"/>
      <c r="D395" s="291"/>
      <c r="E395" s="291"/>
      <c r="F395" s="291"/>
      <c r="G395" s="291"/>
      <c r="H395" s="291"/>
      <c r="I395" s="291"/>
      <c r="J395" s="291"/>
      <c r="K395" s="291"/>
      <c r="L395" s="291"/>
      <c r="M395" s="281">
        <f t="shared" si="69"/>
        <v>0</v>
      </c>
      <c r="N395" s="279"/>
    </row>
    <row r="396" spans="1:14" customFormat="1" ht="25.5" customHeight="1">
      <c r="A396" s="83">
        <v>8500</v>
      </c>
      <c r="B396" s="84" t="s">
        <v>132</v>
      </c>
      <c r="C396" s="278">
        <f t="shared" ref="C396:N396" si="70">SUM(C397:C399)</f>
        <v>0</v>
      </c>
      <c r="D396" s="278">
        <f>SUM(D397:D399)</f>
        <v>0</v>
      </c>
      <c r="E396" s="278">
        <f t="shared" si="70"/>
        <v>0</v>
      </c>
      <c r="F396" s="278">
        <f t="shared" si="70"/>
        <v>0</v>
      </c>
      <c r="G396" s="278">
        <f t="shared" si="70"/>
        <v>157500</v>
      </c>
      <c r="H396" s="278">
        <f t="shared" si="70"/>
        <v>0</v>
      </c>
      <c r="I396" s="278">
        <f t="shared" si="70"/>
        <v>0</v>
      </c>
      <c r="J396" s="278">
        <f t="shared" si="70"/>
        <v>0</v>
      </c>
      <c r="K396" s="278">
        <f t="shared" si="70"/>
        <v>0</v>
      </c>
      <c r="L396" s="278">
        <f t="shared" si="70"/>
        <v>0</v>
      </c>
      <c r="M396" s="278">
        <f t="shared" si="69"/>
        <v>157500</v>
      </c>
      <c r="N396" s="284">
        <f t="shared" si="70"/>
        <v>0</v>
      </c>
    </row>
    <row r="397" spans="1:14" customFormat="1" ht="25.5" customHeight="1">
      <c r="A397" s="89">
        <v>851</v>
      </c>
      <c r="B397" s="86" t="s">
        <v>513</v>
      </c>
      <c r="C397" s="291"/>
      <c r="D397" s="291"/>
      <c r="E397" s="291"/>
      <c r="F397" s="291"/>
      <c r="G397" s="291"/>
      <c r="H397" s="291"/>
      <c r="I397" s="291"/>
      <c r="J397" s="291"/>
      <c r="K397" s="291"/>
      <c r="L397" s="291"/>
      <c r="M397" s="281">
        <f t="shared" si="69"/>
        <v>0</v>
      </c>
      <c r="N397" s="279"/>
    </row>
    <row r="398" spans="1:14" customFormat="1" ht="25.5" customHeight="1">
      <c r="A398" s="89">
        <v>852</v>
      </c>
      <c r="B398" s="86" t="s">
        <v>514</v>
      </c>
      <c r="C398" s="291"/>
      <c r="D398" s="291"/>
      <c r="E398" s="291"/>
      <c r="F398" s="291"/>
      <c r="G398" s="291"/>
      <c r="H398" s="291"/>
      <c r="I398" s="291"/>
      <c r="J398" s="291"/>
      <c r="K398" s="291"/>
      <c r="L398" s="291"/>
      <c r="M398" s="281">
        <f t="shared" si="69"/>
        <v>0</v>
      </c>
      <c r="N398" s="279"/>
    </row>
    <row r="399" spans="1:14" customFormat="1" ht="25.5" customHeight="1">
      <c r="A399" s="89">
        <v>853</v>
      </c>
      <c r="B399" s="86" t="s">
        <v>515</v>
      </c>
      <c r="C399" s="291"/>
      <c r="D399" s="291"/>
      <c r="E399" s="291"/>
      <c r="F399" s="291"/>
      <c r="G399" s="291">
        <v>157500</v>
      </c>
      <c r="H399" s="291"/>
      <c r="I399" s="291"/>
      <c r="J399" s="291"/>
      <c r="K399" s="291"/>
      <c r="L399" s="291"/>
      <c r="M399" s="281">
        <f t="shared" si="69"/>
        <v>157500</v>
      </c>
      <c r="N399" s="279"/>
    </row>
    <row r="400" spans="1:14" s="177" customFormat="1" ht="25.5" customHeight="1">
      <c r="A400" s="172">
        <v>9000</v>
      </c>
      <c r="B400" s="173" t="s">
        <v>516</v>
      </c>
      <c r="C400" s="285">
        <f t="shared" ref="C400:N400" si="71">C401+C410+C419+C422+C425+C427+C430</f>
        <v>0</v>
      </c>
      <c r="D400" s="285">
        <f>D401+D410+D419+D422+D425+D427+D430</f>
        <v>0</v>
      </c>
      <c r="E400" s="285">
        <f t="shared" si="71"/>
        <v>0</v>
      </c>
      <c r="F400" s="285">
        <f t="shared" si="71"/>
        <v>0</v>
      </c>
      <c r="G400" s="285">
        <f t="shared" si="71"/>
        <v>0</v>
      </c>
      <c r="H400" s="285">
        <f t="shared" si="71"/>
        <v>0</v>
      </c>
      <c r="I400" s="285">
        <f t="shared" si="71"/>
        <v>0</v>
      </c>
      <c r="J400" s="285">
        <f t="shared" si="71"/>
        <v>0</v>
      </c>
      <c r="K400" s="285">
        <f t="shared" si="71"/>
        <v>0</v>
      </c>
      <c r="L400" s="285">
        <f t="shared" si="71"/>
        <v>0</v>
      </c>
      <c r="M400" s="285">
        <f t="shared" si="69"/>
        <v>0</v>
      </c>
      <c r="N400" s="286">
        <f t="shared" si="71"/>
        <v>0</v>
      </c>
    </row>
    <row r="401" spans="1:14" customFormat="1" ht="25.5" customHeight="1">
      <c r="A401" s="90">
        <v>9100</v>
      </c>
      <c r="B401" s="78" t="s">
        <v>517</v>
      </c>
      <c r="C401" s="278">
        <f>SUM(C402:C409)</f>
        <v>0</v>
      </c>
      <c r="D401" s="278">
        <f>SUM(D402:D409)</f>
        <v>0</v>
      </c>
      <c r="E401" s="278">
        <f t="shared" ref="E401:N401" si="72">SUM(E402:E409)</f>
        <v>0</v>
      </c>
      <c r="F401" s="278">
        <f t="shared" si="72"/>
        <v>0</v>
      </c>
      <c r="G401" s="278">
        <f t="shared" si="72"/>
        <v>0</v>
      </c>
      <c r="H401" s="278">
        <f t="shared" si="72"/>
        <v>0</v>
      </c>
      <c r="I401" s="278">
        <f t="shared" si="72"/>
        <v>0</v>
      </c>
      <c r="J401" s="278">
        <f t="shared" si="72"/>
        <v>0</v>
      </c>
      <c r="K401" s="278">
        <f t="shared" si="72"/>
        <v>0</v>
      </c>
      <c r="L401" s="278">
        <f t="shared" si="72"/>
        <v>0</v>
      </c>
      <c r="M401" s="278">
        <f t="shared" si="69"/>
        <v>0</v>
      </c>
      <c r="N401" s="284">
        <f t="shared" si="72"/>
        <v>0</v>
      </c>
    </row>
    <row r="402" spans="1:14" customFormat="1" ht="25.5" customHeight="1">
      <c r="A402" s="89">
        <v>911</v>
      </c>
      <c r="B402" s="86" t="s">
        <v>518</v>
      </c>
      <c r="C402" s="280"/>
      <c r="D402" s="280"/>
      <c r="E402" s="280"/>
      <c r="F402" s="280"/>
      <c r="G402" s="280"/>
      <c r="H402" s="280"/>
      <c r="I402" s="280"/>
      <c r="J402" s="280"/>
      <c r="K402" s="280"/>
      <c r="L402" s="280"/>
      <c r="M402" s="281">
        <f t="shared" si="69"/>
        <v>0</v>
      </c>
      <c r="N402" s="279"/>
    </row>
    <row r="403" spans="1:14" customFormat="1" ht="30" customHeight="1">
      <c r="A403" s="89">
        <v>912</v>
      </c>
      <c r="B403" s="86" t="s">
        <v>519</v>
      </c>
      <c r="C403" s="280"/>
      <c r="D403" s="280"/>
      <c r="E403" s="280"/>
      <c r="F403" s="280"/>
      <c r="G403" s="280"/>
      <c r="H403" s="280"/>
      <c r="I403" s="280"/>
      <c r="J403" s="280"/>
      <c r="K403" s="280"/>
      <c r="L403" s="280"/>
      <c r="M403" s="281">
        <f t="shared" si="69"/>
        <v>0</v>
      </c>
      <c r="N403" s="279"/>
    </row>
    <row r="404" spans="1:14" customFormat="1" ht="25.5" customHeight="1">
      <c r="A404" s="89">
        <v>913</v>
      </c>
      <c r="B404" s="86" t="s">
        <v>520</v>
      </c>
      <c r="C404" s="280"/>
      <c r="D404" s="280"/>
      <c r="E404" s="280"/>
      <c r="F404" s="280"/>
      <c r="G404" s="280"/>
      <c r="H404" s="280"/>
      <c r="I404" s="280"/>
      <c r="J404" s="280"/>
      <c r="K404" s="280"/>
      <c r="L404" s="280"/>
      <c r="M404" s="281">
        <f t="shared" si="69"/>
        <v>0</v>
      </c>
      <c r="N404" s="279"/>
    </row>
    <row r="405" spans="1:14" customFormat="1" ht="25.5" customHeight="1">
      <c r="A405" s="89">
        <v>914</v>
      </c>
      <c r="B405" s="86" t="s">
        <v>521</v>
      </c>
      <c r="C405" s="280"/>
      <c r="D405" s="280"/>
      <c r="E405" s="280"/>
      <c r="F405" s="280"/>
      <c r="G405" s="280"/>
      <c r="H405" s="280"/>
      <c r="I405" s="280"/>
      <c r="J405" s="280"/>
      <c r="K405" s="280"/>
      <c r="L405" s="280"/>
      <c r="M405" s="281">
        <f t="shared" si="69"/>
        <v>0</v>
      </c>
      <c r="N405" s="279"/>
    </row>
    <row r="406" spans="1:14" customFormat="1" ht="33" customHeight="1">
      <c r="A406" s="89">
        <v>915</v>
      </c>
      <c r="B406" s="86" t="s">
        <v>522</v>
      </c>
      <c r="C406" s="280"/>
      <c r="D406" s="280"/>
      <c r="E406" s="280"/>
      <c r="F406" s="280"/>
      <c r="G406" s="280"/>
      <c r="H406" s="280"/>
      <c r="I406" s="280"/>
      <c r="J406" s="280"/>
      <c r="K406" s="280"/>
      <c r="L406" s="280"/>
      <c r="M406" s="281">
        <f t="shared" si="69"/>
        <v>0</v>
      </c>
      <c r="N406" s="279"/>
    </row>
    <row r="407" spans="1:14" customFormat="1" ht="25.5" customHeight="1">
      <c r="A407" s="89">
        <v>916</v>
      </c>
      <c r="B407" s="86" t="s">
        <v>523</v>
      </c>
      <c r="C407" s="280"/>
      <c r="D407" s="280"/>
      <c r="E407" s="280"/>
      <c r="F407" s="280"/>
      <c r="G407" s="280"/>
      <c r="H407" s="280"/>
      <c r="I407" s="280"/>
      <c r="J407" s="280"/>
      <c r="K407" s="280"/>
      <c r="L407" s="280"/>
      <c r="M407" s="281">
        <f t="shared" si="69"/>
        <v>0</v>
      </c>
      <c r="N407" s="279"/>
    </row>
    <row r="408" spans="1:14" customFormat="1" ht="27.75" customHeight="1">
      <c r="A408" s="89">
        <v>917</v>
      </c>
      <c r="B408" s="86" t="s">
        <v>524</v>
      </c>
      <c r="C408" s="280"/>
      <c r="D408" s="280"/>
      <c r="E408" s="280"/>
      <c r="F408" s="280"/>
      <c r="G408" s="280"/>
      <c r="H408" s="280"/>
      <c r="I408" s="280"/>
      <c r="J408" s="280"/>
      <c r="K408" s="280"/>
      <c r="L408" s="280"/>
      <c r="M408" s="281">
        <f t="shared" si="69"/>
        <v>0</v>
      </c>
      <c r="N408" s="279"/>
    </row>
    <row r="409" spans="1:14" customFormat="1" ht="25.5" customHeight="1">
      <c r="A409" s="89">
        <v>918</v>
      </c>
      <c r="B409" s="86" t="s">
        <v>525</v>
      </c>
      <c r="C409" s="280"/>
      <c r="D409" s="280"/>
      <c r="E409" s="280"/>
      <c r="F409" s="280"/>
      <c r="G409" s="280"/>
      <c r="H409" s="280"/>
      <c r="I409" s="280"/>
      <c r="J409" s="280"/>
      <c r="K409" s="280"/>
      <c r="L409" s="280"/>
      <c r="M409" s="281">
        <f t="shared" si="69"/>
        <v>0</v>
      </c>
      <c r="N409" s="279"/>
    </row>
    <row r="410" spans="1:14" customFormat="1" ht="25.5" customHeight="1">
      <c r="A410" s="83">
        <v>9200</v>
      </c>
      <c r="B410" s="84" t="s">
        <v>526</v>
      </c>
      <c r="C410" s="278">
        <f t="shared" ref="C410:N410" si="73">SUM(C411:C418)</f>
        <v>0</v>
      </c>
      <c r="D410" s="278">
        <f>SUM(D411:D418)</f>
        <v>0</v>
      </c>
      <c r="E410" s="278">
        <f t="shared" si="73"/>
        <v>0</v>
      </c>
      <c r="F410" s="278">
        <f t="shared" si="73"/>
        <v>0</v>
      </c>
      <c r="G410" s="278">
        <f t="shared" si="73"/>
        <v>0</v>
      </c>
      <c r="H410" s="278">
        <f t="shared" si="73"/>
        <v>0</v>
      </c>
      <c r="I410" s="278">
        <f t="shared" si="73"/>
        <v>0</v>
      </c>
      <c r="J410" s="278">
        <f t="shared" si="73"/>
        <v>0</v>
      </c>
      <c r="K410" s="278">
        <f t="shared" si="73"/>
        <v>0</v>
      </c>
      <c r="L410" s="278">
        <f t="shared" si="73"/>
        <v>0</v>
      </c>
      <c r="M410" s="278">
        <f t="shared" si="69"/>
        <v>0</v>
      </c>
      <c r="N410" s="284">
        <f t="shared" si="73"/>
        <v>0</v>
      </c>
    </row>
    <row r="411" spans="1:14" customFormat="1" ht="25.5" customHeight="1">
      <c r="A411" s="89">
        <v>921</v>
      </c>
      <c r="B411" s="86" t="s">
        <v>527</v>
      </c>
      <c r="C411" s="280"/>
      <c r="D411" s="280"/>
      <c r="E411" s="280"/>
      <c r="F411" s="280"/>
      <c r="G411" s="280"/>
      <c r="H411" s="280"/>
      <c r="I411" s="280"/>
      <c r="J411" s="280"/>
      <c r="K411" s="280"/>
      <c r="L411" s="280"/>
      <c r="M411" s="281">
        <f t="shared" si="69"/>
        <v>0</v>
      </c>
      <c r="N411" s="279"/>
    </row>
    <row r="412" spans="1:14" customFormat="1" ht="25.5" customHeight="1">
      <c r="A412" s="89">
        <v>922</v>
      </c>
      <c r="B412" s="86" t="s">
        <v>528</v>
      </c>
      <c r="C412" s="280"/>
      <c r="D412" s="280"/>
      <c r="E412" s="280"/>
      <c r="F412" s="280"/>
      <c r="G412" s="280"/>
      <c r="H412" s="280"/>
      <c r="I412" s="280"/>
      <c r="J412" s="280"/>
      <c r="K412" s="280"/>
      <c r="L412" s="280"/>
      <c r="M412" s="281">
        <f t="shared" si="69"/>
        <v>0</v>
      </c>
      <c r="N412" s="279"/>
    </row>
    <row r="413" spans="1:14" customFormat="1" ht="25.5" customHeight="1">
      <c r="A413" s="89">
        <v>923</v>
      </c>
      <c r="B413" s="86" t="s">
        <v>529</v>
      </c>
      <c r="C413" s="280"/>
      <c r="D413" s="280"/>
      <c r="E413" s="280"/>
      <c r="F413" s="280"/>
      <c r="G413" s="280"/>
      <c r="H413" s="280"/>
      <c r="I413" s="280"/>
      <c r="J413" s="280"/>
      <c r="K413" s="280"/>
      <c r="L413" s="280"/>
      <c r="M413" s="281">
        <f t="shared" si="69"/>
        <v>0</v>
      </c>
      <c r="N413" s="279"/>
    </row>
    <row r="414" spans="1:14" customFormat="1" ht="25.5" customHeight="1">
      <c r="A414" s="89">
        <v>924</v>
      </c>
      <c r="B414" s="86" t="s">
        <v>530</v>
      </c>
      <c r="C414" s="280"/>
      <c r="D414" s="280"/>
      <c r="E414" s="280"/>
      <c r="F414" s="280"/>
      <c r="G414" s="280"/>
      <c r="H414" s="280"/>
      <c r="I414" s="280"/>
      <c r="J414" s="280"/>
      <c r="K414" s="280"/>
      <c r="L414" s="280"/>
      <c r="M414" s="281">
        <f t="shared" si="69"/>
        <v>0</v>
      </c>
      <c r="N414" s="279"/>
    </row>
    <row r="415" spans="1:14" customFormat="1" ht="24" customHeight="1">
      <c r="A415" s="89">
        <v>925</v>
      </c>
      <c r="B415" s="86" t="s">
        <v>531</v>
      </c>
      <c r="C415" s="280"/>
      <c r="D415" s="280"/>
      <c r="E415" s="280"/>
      <c r="F415" s="280"/>
      <c r="G415" s="280"/>
      <c r="H415" s="280"/>
      <c r="I415" s="280"/>
      <c r="J415" s="280"/>
      <c r="K415" s="280"/>
      <c r="L415" s="280"/>
      <c r="M415" s="281">
        <f t="shared" si="69"/>
        <v>0</v>
      </c>
      <c r="N415" s="279"/>
    </row>
    <row r="416" spans="1:14" customFormat="1" ht="25.5" customHeight="1">
      <c r="A416" s="89">
        <v>926</v>
      </c>
      <c r="B416" s="86" t="s">
        <v>532</v>
      </c>
      <c r="C416" s="280"/>
      <c r="D416" s="280"/>
      <c r="E416" s="280"/>
      <c r="F416" s="280"/>
      <c r="G416" s="280"/>
      <c r="H416" s="280"/>
      <c r="I416" s="280"/>
      <c r="J416" s="280"/>
      <c r="K416" s="280"/>
      <c r="L416" s="280"/>
      <c r="M416" s="281">
        <f t="shared" si="69"/>
        <v>0</v>
      </c>
      <c r="N416" s="279"/>
    </row>
    <row r="417" spans="1:14" customFormat="1" ht="25.5">
      <c r="A417" s="89">
        <v>927</v>
      </c>
      <c r="B417" s="86" t="s">
        <v>533</v>
      </c>
      <c r="C417" s="280"/>
      <c r="D417" s="280"/>
      <c r="E417" s="280"/>
      <c r="F417" s="280"/>
      <c r="G417" s="280"/>
      <c r="H417" s="280"/>
      <c r="I417" s="280"/>
      <c r="J417" s="280"/>
      <c r="K417" s="280"/>
      <c r="L417" s="280"/>
      <c r="M417" s="281">
        <f t="shared" si="69"/>
        <v>0</v>
      </c>
      <c r="N417" s="279"/>
    </row>
    <row r="418" spans="1:14" customFormat="1" ht="25.5" customHeight="1">
      <c r="A418" s="89">
        <v>928</v>
      </c>
      <c r="B418" s="86" t="s">
        <v>534</v>
      </c>
      <c r="C418" s="280"/>
      <c r="D418" s="280"/>
      <c r="E418" s="280"/>
      <c r="F418" s="280"/>
      <c r="G418" s="280"/>
      <c r="H418" s="280"/>
      <c r="I418" s="280"/>
      <c r="J418" s="280"/>
      <c r="K418" s="280"/>
      <c r="L418" s="280"/>
      <c r="M418" s="281">
        <f t="shared" si="69"/>
        <v>0</v>
      </c>
      <c r="N418" s="279"/>
    </row>
    <row r="419" spans="1:14" customFormat="1" ht="25.5" customHeight="1">
      <c r="A419" s="83">
        <v>9300</v>
      </c>
      <c r="B419" s="84" t="s">
        <v>535</v>
      </c>
      <c r="C419" s="278">
        <f t="shared" ref="C419:N419" si="74">SUM(C420:C421)</f>
        <v>0</v>
      </c>
      <c r="D419" s="278">
        <f>SUM(D420:D421)</f>
        <v>0</v>
      </c>
      <c r="E419" s="278">
        <f t="shared" si="74"/>
        <v>0</v>
      </c>
      <c r="F419" s="278">
        <f t="shared" si="74"/>
        <v>0</v>
      </c>
      <c r="G419" s="278">
        <f t="shared" si="74"/>
        <v>0</v>
      </c>
      <c r="H419" s="278">
        <f t="shared" si="74"/>
        <v>0</v>
      </c>
      <c r="I419" s="278">
        <f t="shared" si="74"/>
        <v>0</v>
      </c>
      <c r="J419" s="278">
        <f t="shared" si="74"/>
        <v>0</v>
      </c>
      <c r="K419" s="278">
        <f t="shared" si="74"/>
        <v>0</v>
      </c>
      <c r="L419" s="278">
        <f t="shared" si="74"/>
        <v>0</v>
      </c>
      <c r="M419" s="278">
        <f t="shared" si="69"/>
        <v>0</v>
      </c>
      <c r="N419" s="284">
        <f t="shared" si="74"/>
        <v>0</v>
      </c>
    </row>
    <row r="420" spans="1:14" customFormat="1" ht="25.5" customHeight="1">
      <c r="A420" s="89">
        <v>931</v>
      </c>
      <c r="B420" s="86" t="s">
        <v>536</v>
      </c>
      <c r="C420" s="280"/>
      <c r="D420" s="280"/>
      <c r="E420" s="280"/>
      <c r="F420" s="280"/>
      <c r="G420" s="280"/>
      <c r="H420" s="280"/>
      <c r="I420" s="280"/>
      <c r="J420" s="280"/>
      <c r="K420" s="280"/>
      <c r="L420" s="280"/>
      <c r="M420" s="281">
        <f t="shared" si="69"/>
        <v>0</v>
      </c>
      <c r="N420" s="279"/>
    </row>
    <row r="421" spans="1:14" customFormat="1" ht="25.5" customHeight="1">
      <c r="A421" s="89">
        <v>932</v>
      </c>
      <c r="B421" s="86" t="s">
        <v>537</v>
      </c>
      <c r="C421" s="280"/>
      <c r="D421" s="280"/>
      <c r="E421" s="280"/>
      <c r="F421" s="280"/>
      <c r="G421" s="280"/>
      <c r="H421" s="280"/>
      <c r="I421" s="280"/>
      <c r="J421" s="280"/>
      <c r="K421" s="280"/>
      <c r="L421" s="280"/>
      <c r="M421" s="281">
        <f t="shared" si="69"/>
        <v>0</v>
      </c>
      <c r="N421" s="279"/>
    </row>
    <row r="422" spans="1:14" customFormat="1" ht="25.5" customHeight="1">
      <c r="A422" s="83">
        <v>9400</v>
      </c>
      <c r="B422" s="84" t="s">
        <v>538</v>
      </c>
      <c r="C422" s="278">
        <f t="shared" ref="C422:N422" si="75">SUM(C423:C424)</f>
        <v>0</v>
      </c>
      <c r="D422" s="278">
        <f>SUM(D423:D424)</f>
        <v>0</v>
      </c>
      <c r="E422" s="278">
        <f t="shared" si="75"/>
        <v>0</v>
      </c>
      <c r="F422" s="278">
        <f t="shared" si="75"/>
        <v>0</v>
      </c>
      <c r="G422" s="278">
        <f t="shared" si="75"/>
        <v>0</v>
      </c>
      <c r="H422" s="278">
        <f t="shared" si="75"/>
        <v>0</v>
      </c>
      <c r="I422" s="278">
        <f t="shared" si="75"/>
        <v>0</v>
      </c>
      <c r="J422" s="278">
        <f t="shared" si="75"/>
        <v>0</v>
      </c>
      <c r="K422" s="278">
        <f t="shared" si="75"/>
        <v>0</v>
      </c>
      <c r="L422" s="278">
        <f t="shared" si="75"/>
        <v>0</v>
      </c>
      <c r="M422" s="278">
        <f t="shared" si="69"/>
        <v>0</v>
      </c>
      <c r="N422" s="284">
        <f t="shared" si="75"/>
        <v>0</v>
      </c>
    </row>
    <row r="423" spans="1:14" customFormat="1" ht="25.5" customHeight="1">
      <c r="A423" s="89">
        <v>941</v>
      </c>
      <c r="B423" s="86" t="s">
        <v>539</v>
      </c>
      <c r="C423" s="280"/>
      <c r="D423" s="280"/>
      <c r="E423" s="280"/>
      <c r="F423" s="280"/>
      <c r="G423" s="280"/>
      <c r="H423" s="280"/>
      <c r="I423" s="280"/>
      <c r="J423" s="280"/>
      <c r="K423" s="280"/>
      <c r="L423" s="280"/>
      <c r="M423" s="281">
        <f t="shared" si="69"/>
        <v>0</v>
      </c>
      <c r="N423" s="279"/>
    </row>
    <row r="424" spans="1:14" customFormat="1" ht="25.5" customHeight="1">
      <c r="A424" s="89">
        <v>942</v>
      </c>
      <c r="B424" s="86" t="s">
        <v>540</v>
      </c>
      <c r="C424" s="280"/>
      <c r="D424" s="280"/>
      <c r="E424" s="280"/>
      <c r="F424" s="280"/>
      <c r="G424" s="280"/>
      <c r="H424" s="280"/>
      <c r="I424" s="280"/>
      <c r="J424" s="280"/>
      <c r="K424" s="280"/>
      <c r="L424" s="280"/>
      <c r="M424" s="281">
        <f t="shared" si="69"/>
        <v>0</v>
      </c>
      <c r="N424" s="279"/>
    </row>
    <row r="425" spans="1:14" customFormat="1" ht="25.5" customHeight="1">
      <c r="A425" s="83">
        <v>9500</v>
      </c>
      <c r="B425" s="84" t="s">
        <v>541</v>
      </c>
      <c r="C425" s="278">
        <f t="shared" ref="C425:L425" si="76">SUM(C426:C426)</f>
        <v>0</v>
      </c>
      <c r="D425" s="278">
        <f t="shared" si="76"/>
        <v>0</v>
      </c>
      <c r="E425" s="278">
        <f t="shared" si="76"/>
        <v>0</v>
      </c>
      <c r="F425" s="278">
        <f t="shared" si="76"/>
        <v>0</v>
      </c>
      <c r="G425" s="278">
        <f t="shared" si="76"/>
        <v>0</v>
      </c>
      <c r="H425" s="278">
        <f t="shared" si="76"/>
        <v>0</v>
      </c>
      <c r="I425" s="278">
        <f t="shared" si="76"/>
        <v>0</v>
      </c>
      <c r="J425" s="278">
        <f t="shared" si="76"/>
        <v>0</v>
      </c>
      <c r="K425" s="278">
        <f t="shared" si="76"/>
        <v>0</v>
      </c>
      <c r="L425" s="278">
        <f t="shared" si="76"/>
        <v>0</v>
      </c>
      <c r="M425" s="278">
        <f t="shared" si="69"/>
        <v>0</v>
      </c>
      <c r="N425" s="283"/>
    </row>
    <row r="426" spans="1:14" customFormat="1" ht="25.5" customHeight="1">
      <c r="A426" s="89">
        <v>951</v>
      </c>
      <c r="B426" s="86" t="s">
        <v>542</v>
      </c>
      <c r="C426" s="280"/>
      <c r="D426" s="280"/>
      <c r="E426" s="280"/>
      <c r="F426" s="280"/>
      <c r="G426" s="280"/>
      <c r="H426" s="280"/>
      <c r="I426" s="280"/>
      <c r="J426" s="280"/>
      <c r="K426" s="280"/>
      <c r="L426" s="280"/>
      <c r="M426" s="281">
        <f t="shared" si="69"/>
        <v>0</v>
      </c>
      <c r="N426" s="279"/>
    </row>
    <row r="427" spans="1:14" customFormat="1" ht="25.5" customHeight="1">
      <c r="A427" s="83">
        <v>9600</v>
      </c>
      <c r="B427" s="84" t="s">
        <v>543</v>
      </c>
      <c r="C427" s="278">
        <f t="shared" ref="C427:N427" si="77">SUM(C428:C429)</f>
        <v>0</v>
      </c>
      <c r="D427" s="278">
        <f>SUM(D428:D429)</f>
        <v>0</v>
      </c>
      <c r="E427" s="278">
        <f t="shared" si="77"/>
        <v>0</v>
      </c>
      <c r="F427" s="278">
        <f t="shared" si="77"/>
        <v>0</v>
      </c>
      <c r="G427" s="278">
        <f t="shared" si="77"/>
        <v>0</v>
      </c>
      <c r="H427" s="278">
        <f t="shared" si="77"/>
        <v>0</v>
      </c>
      <c r="I427" s="278">
        <f t="shared" si="77"/>
        <v>0</v>
      </c>
      <c r="J427" s="278">
        <f t="shared" si="77"/>
        <v>0</v>
      </c>
      <c r="K427" s="278">
        <f t="shared" si="77"/>
        <v>0</v>
      </c>
      <c r="L427" s="278">
        <f t="shared" si="77"/>
        <v>0</v>
      </c>
      <c r="M427" s="278">
        <f t="shared" si="69"/>
        <v>0</v>
      </c>
      <c r="N427" s="284">
        <f t="shared" si="77"/>
        <v>0</v>
      </c>
    </row>
    <row r="428" spans="1:14" customFormat="1" ht="25.5" customHeight="1">
      <c r="A428" s="89">
        <v>961</v>
      </c>
      <c r="B428" s="86" t="s">
        <v>544</v>
      </c>
      <c r="C428" s="291"/>
      <c r="D428" s="291"/>
      <c r="E428" s="291"/>
      <c r="F428" s="291"/>
      <c r="G428" s="291"/>
      <c r="H428" s="291"/>
      <c r="I428" s="291"/>
      <c r="J428" s="291"/>
      <c r="K428" s="291"/>
      <c r="L428" s="291"/>
      <c r="M428" s="281">
        <f t="shared" si="69"/>
        <v>0</v>
      </c>
      <c r="N428" s="279"/>
    </row>
    <row r="429" spans="1:14" customFormat="1" ht="36" customHeight="1">
      <c r="A429" s="89">
        <v>962</v>
      </c>
      <c r="B429" s="86" t="s">
        <v>545</v>
      </c>
      <c r="C429" s="291"/>
      <c r="D429" s="291"/>
      <c r="E429" s="291"/>
      <c r="F429" s="291"/>
      <c r="G429" s="291"/>
      <c r="H429" s="291"/>
      <c r="I429" s="291"/>
      <c r="J429" s="291"/>
      <c r="K429" s="291"/>
      <c r="L429" s="291"/>
      <c r="M429" s="281">
        <f t="shared" si="69"/>
        <v>0</v>
      </c>
      <c r="N429" s="279"/>
    </row>
    <row r="430" spans="1:14" customFormat="1" ht="25.5" customHeight="1">
      <c r="A430" s="90">
        <v>9900</v>
      </c>
      <c r="B430" s="78" t="s">
        <v>546</v>
      </c>
      <c r="C430" s="278">
        <f t="shared" ref="C430:N430" si="78">SUM(C431)</f>
        <v>0</v>
      </c>
      <c r="D430" s="278">
        <f t="shared" si="78"/>
        <v>0</v>
      </c>
      <c r="E430" s="278">
        <f t="shared" si="78"/>
        <v>0</v>
      </c>
      <c r="F430" s="278">
        <f t="shared" si="78"/>
        <v>0</v>
      </c>
      <c r="G430" s="278">
        <f t="shared" si="78"/>
        <v>0</v>
      </c>
      <c r="H430" s="278">
        <f t="shared" si="78"/>
        <v>0</v>
      </c>
      <c r="I430" s="278">
        <f t="shared" si="78"/>
        <v>0</v>
      </c>
      <c r="J430" s="278">
        <f t="shared" si="78"/>
        <v>0</v>
      </c>
      <c r="K430" s="278">
        <f t="shared" si="78"/>
        <v>0</v>
      </c>
      <c r="L430" s="278">
        <f t="shared" si="78"/>
        <v>0</v>
      </c>
      <c r="M430" s="278">
        <f t="shared" si="69"/>
        <v>0</v>
      </c>
      <c r="N430" s="284">
        <f t="shared" si="78"/>
        <v>0</v>
      </c>
    </row>
    <row r="431" spans="1:14" customFormat="1" ht="25.5" customHeight="1">
      <c r="A431" s="89">
        <v>991</v>
      </c>
      <c r="B431" s="86" t="s">
        <v>547</v>
      </c>
      <c r="C431" s="280"/>
      <c r="D431" s="280"/>
      <c r="E431" s="280"/>
      <c r="F431" s="280"/>
      <c r="G431" s="280"/>
      <c r="H431" s="280"/>
      <c r="I431" s="280"/>
      <c r="J431" s="280"/>
      <c r="K431" s="280"/>
      <c r="L431" s="280"/>
      <c r="M431" s="281">
        <f t="shared" si="69"/>
        <v>0</v>
      </c>
      <c r="N431" s="279"/>
    </row>
    <row r="432" spans="1:14" customFormat="1" ht="3" customHeight="1">
      <c r="A432" s="145"/>
      <c r="B432" s="146"/>
      <c r="C432" s="293"/>
      <c r="D432" s="293"/>
      <c r="E432" s="293"/>
      <c r="F432" s="293"/>
      <c r="G432" s="293"/>
      <c r="H432" s="293"/>
      <c r="I432" s="293"/>
      <c r="J432" s="293"/>
      <c r="K432" s="293"/>
      <c r="L432" s="293"/>
      <c r="M432" s="294"/>
      <c r="N432" s="279"/>
    </row>
    <row r="433" spans="1:15" s="178" customFormat="1" ht="25.5" customHeight="1" thickBot="1">
      <c r="A433" s="179"/>
      <c r="B433" s="180" t="s">
        <v>548</v>
      </c>
      <c r="C433" s="295">
        <f>C6+C43+C108+C193+C253+C312+C334+C382+C400</f>
        <v>7588655.0999999996</v>
      </c>
      <c r="D433" s="295">
        <f>D6+D43+D108+D193+D253+D312+D334+D382+D400</f>
        <v>0</v>
      </c>
      <c r="E433" s="295">
        <f t="shared" ref="E433:M433" si="79">E6+E43+E108+E193+E253+E312+E334+E382+E400</f>
        <v>0</v>
      </c>
      <c r="F433" s="295">
        <f t="shared" si="79"/>
        <v>0</v>
      </c>
      <c r="G433" s="295">
        <f t="shared" si="79"/>
        <v>26172251</v>
      </c>
      <c r="H433" s="295">
        <f t="shared" si="79"/>
        <v>63097.1</v>
      </c>
      <c r="I433" s="295">
        <f t="shared" si="79"/>
        <v>0</v>
      </c>
      <c r="J433" s="295">
        <f t="shared" si="79"/>
        <v>0</v>
      </c>
      <c r="K433" s="295">
        <f t="shared" si="79"/>
        <v>0</v>
      </c>
      <c r="L433" s="295">
        <f t="shared" si="79"/>
        <v>0</v>
      </c>
      <c r="M433" s="297">
        <f t="shared" si="79"/>
        <v>33824003.200000003</v>
      </c>
      <c r="N433" s="296">
        <f>N6+N43+N108+N193+N253+N312+N334+N382+N400</f>
        <v>0</v>
      </c>
      <c r="O433" s="181"/>
    </row>
    <row r="434" spans="1:15" ht="15" hidden="1"/>
    <row r="435" spans="1:15" ht="15.75" hidden="1">
      <c r="O435" s="51"/>
    </row>
    <row r="436" spans="1:15" ht="15" hidden="1" customHeight="1"/>
    <row r="437" spans="1:15" ht="15" hidden="1" customHeight="1"/>
    <row r="438" spans="1:15" ht="15" hidden="1" customHeight="1"/>
    <row r="439" spans="1:15" ht="15" hidden="1" customHeight="1"/>
    <row r="440" spans="1:15" ht="15" hidden="1" customHeight="1"/>
    <row r="441" spans="1:15" ht="15" hidden="1" customHeight="1"/>
    <row r="442" spans="1:15" ht="15" hidden="1" customHeight="1"/>
    <row r="443" spans="1:15" ht="15" hidden="1" customHeight="1"/>
    <row r="444" spans="1:15" ht="15" hidden="1" customHeight="1"/>
    <row r="445" spans="1:15" ht="15" hidden="1" customHeight="1"/>
    <row r="446" spans="1:15" ht="15" hidden="1" customHeight="1"/>
    <row r="447" spans="1:15" ht="15" hidden="1" customHeight="1"/>
    <row r="448" spans="1:15"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sheetData>
  <sheetProtection algorithmName="SHA-512" hashValue="3qUSSeM0UhlSJ798eoBHUzm2cf8/9l3LYeaM9IjgBY6mTwgIujOoI/IRgmamOhhLxcQ1CMUwx8bbwBRyJQeiGg==" saltValue="LJrYXTt8Lsgl0TLHQ3LSIA==" spinCount="100000" sheet="1" objects="1" scenarios="1"/>
  <mergeCells count="7">
    <mergeCell ref="A1:N1"/>
    <mergeCell ref="A2:N2"/>
    <mergeCell ref="M3:M4"/>
    <mergeCell ref="A3:A4"/>
    <mergeCell ref="B3:B4"/>
    <mergeCell ref="J3:L3"/>
    <mergeCell ref="C3:I3"/>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2:M333 M264 M270:M275 M255:M256 M323:M330 M314:M321 M259:M260 M285:M286 M13:M14 M281 M140">
      <formula1>0</formula1>
    </dataValidation>
    <dataValidation type="whole" operator="greaterThan" allowBlank="1" showInputMessage="1" showErrorMessage="1" errorTitle="Valor no valido" error="La información que intenta ingresar es un números negativos o texto, favor de verificarlo." sqref="N246:N248 N243:N244 M431:M432 M426 M262:M263 M221:M228 M411:M418 M402:M409 M298:M301 M339:M347 M356:M364 M168:M176 M288:M296 M265 M58:M66 M277 M366:M374 M15:M16 M205:M209 M428:M429 M184:M192 M279:M280 M178:M182 M336:M337 M141:M148 M130:M138 M110:M118 M230:M232 M99:M107 M95:M97 M89:M93 M86:M87 M78:M84 M68:M76 M54:M56 M45:M52 M41:M42 M39 M303:M311 M27:M30 M32:M37 M420:M421 M234:M240 M250:M252 M160:M166 M11 M423:M424 M376:M377 M242:M248 M211:M219 M267:M268 M195:M203 M18:M25 M8:M9 M397:M399 M391:M395 M384:M389 M349:M354 M379:M381 M120:M128 M282:M284 M257:M258 M150:M158 C243:L243 C241:N241">
      <formula1>0</formula1>
    </dataValidation>
    <dataValidation operator="greaterThan" allowBlank="1" showInputMessage="1" showErrorMessage="1" errorTitle="Valor no valido" error="La información que intenta ingresar es un números negativos o texto, favor de verificarlo." sqref="C195:L203 C391:L395 C384:L389 C376:L377 C356:L364 C250:L252 C242:L242 C234:L240 C211:L219 C58:L66 C397:L399 C428:L429"/>
    <dataValidation operator="greaterThanOrEqual" allowBlank="1" showInputMessage="1" showErrorMessage="1" errorTitle="Valor no valido" error="La información que intenta ingresar es un números negativos o texto, favor de verificarlo." sqref="C230:L232 C323:L330 C314:L321 C332:L333"/>
  </dataValidations>
  <printOptions horizontalCentered="1"/>
  <pageMargins left="0.9055118110236221" right="0.23622047244094491" top="0.39370078740157483" bottom="0.47244094488188981" header="0.31496062992125984" footer="0.23622047244094491"/>
  <pageSetup paperSize="5" scale="65" orientation="landscape" r:id="rId1"/>
  <headerFooter>
    <oddFooter>&amp;L&amp;"-,Cursiva"&amp;10     Ejercicio Fiscal 2019&amp;R&amp;"-,Cursiva"&amp;10Página &amp;P de &amp;N&amp;K00+000--&amp;"-,Normal"------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00736F"/>
  </sheetPr>
  <dimension ref="A1:L96"/>
  <sheetViews>
    <sheetView showGridLines="0" view="pageBreakPreview" topLeftCell="C1" zoomScale="60" zoomScaleNormal="110" workbookViewId="0">
      <selection activeCell="M9" sqref="M9"/>
    </sheetView>
  </sheetViews>
  <sheetFormatPr baseColWidth="10" defaultColWidth="11.42578125" defaultRowHeight="12.75" customHeight="1"/>
  <cols>
    <col min="1" max="1" width="4.85546875" style="4" customWidth="1"/>
    <col min="2" max="2" width="32.85546875" style="3" customWidth="1"/>
    <col min="3" max="3" width="14.28515625" style="11" customWidth="1"/>
    <col min="4" max="4" width="28.85546875" style="12" customWidth="1"/>
    <col min="5" max="8" width="15.42578125" style="3" customWidth="1"/>
    <col min="9" max="9" width="13" style="3" customWidth="1"/>
    <col min="10" max="12" width="16.85546875" style="3" customWidth="1"/>
    <col min="13" max="16384" width="11.42578125" style="45"/>
  </cols>
  <sheetData>
    <row r="1" spans="1:12" ht="30" customHeight="1">
      <c r="A1" s="440" t="s">
        <v>1098</v>
      </c>
      <c r="B1" s="441"/>
      <c r="C1" s="441"/>
      <c r="D1" s="441"/>
      <c r="E1" s="441"/>
      <c r="F1" s="441"/>
      <c r="G1" s="441"/>
      <c r="H1" s="441"/>
      <c r="I1" s="441"/>
      <c r="J1" s="441"/>
      <c r="K1" s="441"/>
      <c r="L1" s="441"/>
    </row>
    <row r="2" spans="1:12" ht="27.75" customHeight="1">
      <c r="A2" s="442" t="str">
        <f>'ESTIMACIÓN DE INGRESOS'!A2:C2</f>
        <v>Nombre del Municipio: CAÑADAS DE OBREGÓN</v>
      </c>
      <c r="B2" s="443"/>
      <c r="C2" s="443"/>
      <c r="D2" s="443"/>
      <c r="E2" s="443"/>
      <c r="F2" s="443"/>
      <c r="G2" s="443"/>
      <c r="H2" s="443"/>
      <c r="I2" s="443"/>
      <c r="J2" s="443"/>
      <c r="K2" s="443"/>
      <c r="L2" s="443"/>
    </row>
    <row r="3" spans="1:12" ht="17.25" customHeight="1">
      <c r="A3" s="447" t="s">
        <v>5</v>
      </c>
      <c r="B3" s="447"/>
      <c r="C3" s="447"/>
      <c r="D3" s="447"/>
      <c r="E3" s="444" t="s">
        <v>1089</v>
      </c>
      <c r="F3" s="444" t="s">
        <v>1090</v>
      </c>
      <c r="G3" s="445" t="s">
        <v>905</v>
      </c>
      <c r="H3" s="444" t="s">
        <v>906</v>
      </c>
      <c r="I3" s="446" t="s">
        <v>907</v>
      </c>
      <c r="J3" s="444" t="s">
        <v>1088</v>
      </c>
      <c r="K3" s="444" t="s">
        <v>1091</v>
      </c>
      <c r="L3" s="444" t="s">
        <v>1092</v>
      </c>
    </row>
    <row r="4" spans="1:12" ht="10.9" customHeight="1">
      <c r="A4" s="447"/>
      <c r="B4" s="447"/>
      <c r="C4" s="447"/>
      <c r="D4" s="447"/>
      <c r="E4" s="444"/>
      <c r="F4" s="444"/>
      <c r="G4" s="445"/>
      <c r="H4" s="444"/>
      <c r="I4" s="446"/>
      <c r="J4" s="444"/>
      <c r="K4" s="444"/>
      <c r="L4" s="444"/>
    </row>
    <row r="5" spans="1:12" ht="17.45" customHeight="1">
      <c r="A5" s="367" t="s">
        <v>6</v>
      </c>
      <c r="B5" s="368"/>
      <c r="C5" s="368"/>
      <c r="D5" s="368"/>
      <c r="E5" s="368"/>
      <c r="F5" s="368"/>
      <c r="G5" s="368"/>
      <c r="H5" s="367"/>
      <c r="I5" s="369"/>
      <c r="J5" s="45"/>
      <c r="K5" s="45"/>
      <c r="L5" s="359"/>
    </row>
    <row r="6" spans="1:12" ht="17.45" customHeight="1">
      <c r="A6" s="227">
        <v>1</v>
      </c>
      <c r="B6" s="455" t="s">
        <v>7</v>
      </c>
      <c r="C6" s="455"/>
      <c r="D6" s="455"/>
      <c r="E6" s="300">
        <f>SUM(E7:E15)</f>
        <v>0</v>
      </c>
      <c r="F6" s="300">
        <f>SUM(F7:F15)</f>
        <v>0</v>
      </c>
      <c r="G6" s="370">
        <f>SUM(G7:G15)</f>
        <v>0</v>
      </c>
      <c r="H6" s="377">
        <f>SUM(H7:H15)</f>
        <v>2028956.73</v>
      </c>
      <c r="I6" s="228" t="e">
        <f>H6/E6-1</f>
        <v>#DIV/0!</v>
      </c>
      <c r="J6" s="300">
        <f>SUM(J7:J15)</f>
        <v>2231852.4029999999</v>
      </c>
      <c r="K6" s="300">
        <f>SUM(K7:K15)</f>
        <v>0</v>
      </c>
      <c r="L6" s="360">
        <f>SUM(L7:L15)</f>
        <v>0</v>
      </c>
    </row>
    <row r="7" spans="1:12" ht="15" customHeight="1">
      <c r="A7" s="122">
        <v>1.1000000000000001</v>
      </c>
      <c r="B7" s="463" t="s">
        <v>8</v>
      </c>
      <c r="C7" s="463"/>
      <c r="D7" s="463"/>
      <c r="E7" s="301"/>
      <c r="F7" s="301"/>
      <c r="G7" s="371"/>
      <c r="H7" s="378">
        <f>'ESTIMACIÓN DE INGRESOS'!$C$7</f>
        <v>20000</v>
      </c>
      <c r="I7" s="123" t="e">
        <f>H7/E7-1</f>
        <v>#DIV/0!</v>
      </c>
      <c r="J7" s="301">
        <f>H7*1.1</f>
        <v>22000</v>
      </c>
      <c r="K7" s="301"/>
      <c r="L7" s="361"/>
    </row>
    <row r="8" spans="1:12" ht="15" customHeight="1">
      <c r="A8" s="122">
        <v>1.2</v>
      </c>
      <c r="B8" s="463" t="s">
        <v>9</v>
      </c>
      <c r="C8" s="463"/>
      <c r="D8" s="463"/>
      <c r="E8" s="301"/>
      <c r="F8" s="301"/>
      <c r="G8" s="371"/>
      <c r="H8" s="378">
        <f>'ESTIMACIÓN DE INGRESOS'!$C$9</f>
        <v>1956292.73</v>
      </c>
      <c r="I8" s="123" t="e">
        <f t="shared" ref="I8:I28" si="0">H8/E8-1</f>
        <v>#DIV/0!</v>
      </c>
      <c r="J8" s="301">
        <f t="shared" ref="J8:J15" si="1">H8*1.1</f>
        <v>2151922.003</v>
      </c>
      <c r="K8" s="301"/>
      <c r="L8" s="361"/>
    </row>
    <row r="9" spans="1:12" ht="15" customHeight="1">
      <c r="A9" s="122">
        <v>1.3</v>
      </c>
      <c r="B9" s="463" t="s">
        <v>10</v>
      </c>
      <c r="C9" s="463"/>
      <c r="D9" s="463"/>
      <c r="E9" s="302"/>
      <c r="F9" s="302"/>
      <c r="G9" s="372"/>
      <c r="H9" s="378">
        <f>'ESTIMACIÓN DE INGRESOS'!C13</f>
        <v>0</v>
      </c>
      <c r="I9" s="123" t="e">
        <f t="shared" si="0"/>
        <v>#DIV/0!</v>
      </c>
      <c r="J9" s="301">
        <f t="shared" si="1"/>
        <v>0</v>
      </c>
      <c r="K9" s="302"/>
      <c r="L9" s="362"/>
    </row>
    <row r="10" spans="1:12" ht="15" customHeight="1">
      <c r="A10" s="122">
        <v>1.4</v>
      </c>
      <c r="B10" s="463" t="s">
        <v>11</v>
      </c>
      <c r="C10" s="463"/>
      <c r="D10" s="463"/>
      <c r="E10" s="302"/>
      <c r="F10" s="302"/>
      <c r="G10" s="372"/>
      <c r="H10" s="378">
        <f>'ESTIMACIÓN DE INGRESOS'!C14</f>
        <v>0</v>
      </c>
      <c r="I10" s="123" t="e">
        <f t="shared" si="0"/>
        <v>#DIV/0!</v>
      </c>
      <c r="J10" s="301">
        <f t="shared" si="1"/>
        <v>0</v>
      </c>
      <c r="K10" s="302"/>
      <c r="L10" s="362"/>
    </row>
    <row r="11" spans="1:12" ht="15" customHeight="1">
      <c r="A11" s="122">
        <v>1.5</v>
      </c>
      <c r="B11" s="463" t="s">
        <v>12</v>
      </c>
      <c r="C11" s="463"/>
      <c r="D11" s="463"/>
      <c r="E11" s="302"/>
      <c r="F11" s="302"/>
      <c r="G11" s="372"/>
      <c r="H11" s="378">
        <f>'ESTIMACIÓN DE INGRESOS'!C15</f>
        <v>0</v>
      </c>
      <c r="I11" s="123" t="e">
        <f t="shared" si="0"/>
        <v>#DIV/0!</v>
      </c>
      <c r="J11" s="301">
        <f t="shared" si="1"/>
        <v>0</v>
      </c>
      <c r="K11" s="302"/>
      <c r="L11" s="362"/>
    </row>
    <row r="12" spans="1:12" ht="15" customHeight="1">
      <c r="A12" s="122">
        <v>1.6</v>
      </c>
      <c r="B12" s="463" t="s">
        <v>13</v>
      </c>
      <c r="C12" s="463"/>
      <c r="D12" s="463"/>
      <c r="E12" s="302"/>
      <c r="F12" s="302"/>
      <c r="G12" s="372"/>
      <c r="H12" s="378">
        <f>'ESTIMACIÓN DE INGRESOS'!C16</f>
        <v>0</v>
      </c>
      <c r="I12" s="123" t="e">
        <f t="shared" si="0"/>
        <v>#DIV/0!</v>
      </c>
      <c r="J12" s="301">
        <f t="shared" si="1"/>
        <v>0</v>
      </c>
      <c r="K12" s="302"/>
      <c r="L12" s="362"/>
    </row>
    <row r="13" spans="1:12" ht="15" customHeight="1">
      <c r="A13" s="122">
        <v>1.7</v>
      </c>
      <c r="B13" s="459" t="s">
        <v>1103</v>
      </c>
      <c r="C13" s="460"/>
      <c r="D13" s="461"/>
      <c r="E13" s="301"/>
      <c r="F13" s="301"/>
      <c r="G13" s="371"/>
      <c r="H13" s="378">
        <f>'ESTIMACIÓN DE INGRESOS'!C17</f>
        <v>52664</v>
      </c>
      <c r="I13" s="123" t="e">
        <f t="shared" si="0"/>
        <v>#DIV/0!</v>
      </c>
      <c r="J13" s="301">
        <f t="shared" si="1"/>
        <v>57930.400000000001</v>
      </c>
      <c r="K13" s="301"/>
      <c r="L13" s="361"/>
    </row>
    <row r="14" spans="1:12" ht="15" customHeight="1">
      <c r="A14" s="122">
        <v>1.8</v>
      </c>
      <c r="B14" s="459" t="s">
        <v>14</v>
      </c>
      <c r="C14" s="460"/>
      <c r="D14" s="461"/>
      <c r="E14" s="301"/>
      <c r="F14" s="301"/>
      <c r="G14" s="371"/>
      <c r="H14" s="378">
        <f>'ESTIMACIÓN DE INGRESOS'!C23</f>
        <v>0</v>
      </c>
      <c r="I14" s="124" t="e">
        <f t="shared" ref="I14" si="2">H14/E14-1</f>
        <v>#DIV/0!</v>
      </c>
      <c r="J14" s="301">
        <f t="shared" si="1"/>
        <v>0</v>
      </c>
      <c r="K14" s="301"/>
      <c r="L14" s="361"/>
    </row>
    <row r="15" spans="1:12" ht="24.6" customHeight="1">
      <c r="A15" s="122">
        <v>1.9</v>
      </c>
      <c r="B15" s="462" t="s">
        <v>1100</v>
      </c>
      <c r="C15" s="460"/>
      <c r="D15" s="461"/>
      <c r="E15" s="301"/>
      <c r="F15" s="301"/>
      <c r="G15" s="371"/>
      <c r="H15" s="378">
        <f>'ESTIMACIÓN DE INGRESOS'!C24</f>
        <v>0</v>
      </c>
      <c r="I15" s="124" t="e">
        <f t="shared" si="0"/>
        <v>#DIV/0!</v>
      </c>
      <c r="J15" s="301">
        <f t="shared" si="1"/>
        <v>0</v>
      </c>
      <c r="K15" s="301"/>
      <c r="L15" s="361"/>
    </row>
    <row r="16" spans="1:12" ht="17.45" customHeight="1">
      <c r="A16" s="223">
        <v>2</v>
      </c>
      <c r="B16" s="452" t="s">
        <v>15</v>
      </c>
      <c r="C16" s="452"/>
      <c r="D16" s="452"/>
      <c r="E16" s="303">
        <f>SUM(E17:E21)</f>
        <v>0</v>
      </c>
      <c r="F16" s="303">
        <f>SUM(F17:F21)</f>
        <v>0</v>
      </c>
      <c r="G16" s="373">
        <f>SUM(G17:G21)</f>
        <v>0</v>
      </c>
      <c r="H16" s="379">
        <f>SUM(H17:H21)</f>
        <v>0</v>
      </c>
      <c r="I16" s="224" t="e">
        <f t="shared" si="0"/>
        <v>#DIV/0!</v>
      </c>
      <c r="J16" s="303">
        <f>SUM(J17:J21)</f>
        <v>0</v>
      </c>
      <c r="K16" s="303">
        <f>SUM(K17:K21)</f>
        <v>0</v>
      </c>
      <c r="L16" s="363">
        <f>SUM(L17:L21)</f>
        <v>0</v>
      </c>
    </row>
    <row r="17" spans="1:12">
      <c r="A17" s="122">
        <v>2.1</v>
      </c>
      <c r="B17" s="459" t="s">
        <v>862</v>
      </c>
      <c r="C17" s="460"/>
      <c r="D17" s="461"/>
      <c r="E17" s="301"/>
      <c r="F17" s="301"/>
      <c r="G17" s="371"/>
      <c r="H17" s="378">
        <f>'ESTIMACIÓN DE INGRESOS'!C26</f>
        <v>0</v>
      </c>
      <c r="I17" s="123" t="e">
        <f>H17/E17-1</f>
        <v>#DIV/0!</v>
      </c>
      <c r="J17" s="301">
        <f>H17*1.1</f>
        <v>0</v>
      </c>
      <c r="K17" s="301"/>
      <c r="L17" s="361"/>
    </row>
    <row r="18" spans="1:12" ht="15" customHeight="1">
      <c r="A18" s="122">
        <v>2.2000000000000002</v>
      </c>
      <c r="B18" s="459" t="s">
        <v>863</v>
      </c>
      <c r="C18" s="460"/>
      <c r="D18" s="461"/>
      <c r="E18" s="302"/>
      <c r="F18" s="302"/>
      <c r="G18" s="372"/>
      <c r="H18" s="378">
        <f>'ESTIMACIÓN DE INGRESOS'!C27</f>
        <v>0</v>
      </c>
      <c r="I18" s="123" t="e">
        <f>H18/E18-1</f>
        <v>#DIV/0!</v>
      </c>
      <c r="J18" s="301">
        <f t="shared" ref="J18:J31" si="3">H18*1.1</f>
        <v>0</v>
      </c>
      <c r="K18" s="302"/>
      <c r="L18" s="362"/>
    </row>
    <row r="19" spans="1:12" ht="15" customHeight="1">
      <c r="A19" s="122">
        <v>2.2999999999999998</v>
      </c>
      <c r="B19" s="459" t="s">
        <v>864</v>
      </c>
      <c r="C19" s="460"/>
      <c r="D19" s="461"/>
      <c r="E19" s="302"/>
      <c r="F19" s="302"/>
      <c r="G19" s="372"/>
      <c r="H19" s="378">
        <f>'ESTIMACIÓN DE INGRESOS'!C28</f>
        <v>0</v>
      </c>
      <c r="I19" s="123" t="e">
        <f>H19/E19-1</f>
        <v>#DIV/0!</v>
      </c>
      <c r="J19" s="301">
        <f t="shared" si="3"/>
        <v>0</v>
      </c>
      <c r="K19" s="302"/>
      <c r="L19" s="362"/>
    </row>
    <row r="20" spans="1:12" ht="15" customHeight="1">
      <c r="A20" s="122">
        <v>2.4</v>
      </c>
      <c r="B20" s="459" t="s">
        <v>865</v>
      </c>
      <c r="C20" s="460"/>
      <c r="D20" s="461"/>
      <c r="E20" s="301"/>
      <c r="F20" s="301"/>
      <c r="G20" s="371"/>
      <c r="H20" s="378">
        <f>'ESTIMACIÓN DE INGRESOS'!C29</f>
        <v>0</v>
      </c>
      <c r="I20" s="123" t="e">
        <f>H20/E20-1</f>
        <v>#DIV/0!</v>
      </c>
      <c r="J20" s="301">
        <f t="shared" si="3"/>
        <v>0</v>
      </c>
      <c r="K20" s="301"/>
      <c r="L20" s="361"/>
    </row>
    <row r="21" spans="1:12" ht="15" customHeight="1">
      <c r="A21" s="122">
        <v>2.5</v>
      </c>
      <c r="B21" s="459" t="s">
        <v>1101</v>
      </c>
      <c r="C21" s="460"/>
      <c r="D21" s="461"/>
      <c r="E21" s="301"/>
      <c r="F21" s="301"/>
      <c r="G21" s="371"/>
      <c r="H21" s="378">
        <f>'ESTIMACIÓN DE INGRESOS'!C30</f>
        <v>0</v>
      </c>
      <c r="I21" s="123" t="e">
        <f>H21/E21-1</f>
        <v>#DIV/0!</v>
      </c>
      <c r="J21" s="301">
        <f t="shared" si="3"/>
        <v>0</v>
      </c>
      <c r="K21" s="301"/>
      <c r="L21" s="361"/>
    </row>
    <row r="22" spans="1:12" ht="16.899999999999999" customHeight="1">
      <c r="A22" s="223">
        <v>3</v>
      </c>
      <c r="B22" s="452" t="s">
        <v>16</v>
      </c>
      <c r="C22" s="452"/>
      <c r="D22" s="452"/>
      <c r="E22" s="303">
        <f>SUM(E23:E24)</f>
        <v>0</v>
      </c>
      <c r="F22" s="303">
        <f>SUM(F23:F24)</f>
        <v>0</v>
      </c>
      <c r="G22" s="373">
        <f>SUM(G23:G24)</f>
        <v>0</v>
      </c>
      <c r="H22" s="379">
        <f>SUM(H23:H24)</f>
        <v>0</v>
      </c>
      <c r="I22" s="225" t="e">
        <f t="shared" si="0"/>
        <v>#DIV/0!</v>
      </c>
      <c r="J22" s="303">
        <f>SUM(J23:J24)</f>
        <v>0</v>
      </c>
      <c r="K22" s="303">
        <f>SUM(K23:K24)</f>
        <v>0</v>
      </c>
      <c r="L22" s="363">
        <f>SUM(L23:L24)</f>
        <v>0</v>
      </c>
    </row>
    <row r="23" spans="1:12" ht="15" customHeight="1">
      <c r="A23" s="122">
        <v>3.1</v>
      </c>
      <c r="B23" s="463" t="s">
        <v>17</v>
      </c>
      <c r="C23" s="463"/>
      <c r="D23" s="463"/>
      <c r="E23" s="302"/>
      <c r="F23" s="302"/>
      <c r="G23" s="372"/>
      <c r="H23" s="378">
        <f>'ESTIMACIÓN DE INGRESOS'!C32</f>
        <v>0</v>
      </c>
      <c r="I23" s="124" t="e">
        <f t="shared" si="0"/>
        <v>#DIV/0!</v>
      </c>
      <c r="J23" s="301">
        <f t="shared" si="3"/>
        <v>0</v>
      </c>
      <c r="K23" s="302"/>
      <c r="L23" s="362"/>
    </row>
    <row r="24" spans="1:12" ht="22.9" customHeight="1">
      <c r="A24" s="122">
        <v>3.9</v>
      </c>
      <c r="B24" s="464" t="s">
        <v>1102</v>
      </c>
      <c r="C24" s="463"/>
      <c r="D24" s="463"/>
      <c r="E24" s="302"/>
      <c r="F24" s="302"/>
      <c r="G24" s="372"/>
      <c r="H24" s="378">
        <f>'ESTIMACIÓN DE INGRESOS'!C33</f>
        <v>0</v>
      </c>
      <c r="I24" s="124" t="e">
        <f t="shared" si="0"/>
        <v>#DIV/0!</v>
      </c>
      <c r="J24" s="301">
        <f t="shared" si="3"/>
        <v>0</v>
      </c>
      <c r="K24" s="302"/>
      <c r="L24" s="362"/>
    </row>
    <row r="25" spans="1:12" ht="19.149999999999999" customHeight="1">
      <c r="A25" s="223">
        <v>4</v>
      </c>
      <c r="B25" s="452" t="s">
        <v>18</v>
      </c>
      <c r="C25" s="452"/>
      <c r="D25" s="452"/>
      <c r="E25" s="303">
        <f>SUM(E26:E31)</f>
        <v>0</v>
      </c>
      <c r="F25" s="303">
        <f>SUM(F26:F31)</f>
        <v>0</v>
      </c>
      <c r="G25" s="373">
        <f>SUM(G26:G31)</f>
        <v>0</v>
      </c>
      <c r="H25" s="379">
        <f>SUM(H26:H31)</f>
        <v>2644576.52</v>
      </c>
      <c r="I25" s="225" t="e">
        <f t="shared" si="0"/>
        <v>#DIV/0!</v>
      </c>
      <c r="J25" s="303">
        <f>SUM(J26:J31)</f>
        <v>2909034.1719999998</v>
      </c>
      <c r="K25" s="303">
        <f>SUM(K26:K31)</f>
        <v>0</v>
      </c>
      <c r="L25" s="363">
        <f>SUM(L26:L31)</f>
        <v>0</v>
      </c>
    </row>
    <row r="26" spans="1:12">
      <c r="A26" s="122">
        <v>4.0999999999999996</v>
      </c>
      <c r="B26" s="448" t="s">
        <v>857</v>
      </c>
      <c r="C26" s="448"/>
      <c r="D26" s="448"/>
      <c r="E26" s="301"/>
      <c r="F26" s="301"/>
      <c r="G26" s="371"/>
      <c r="H26" s="378">
        <f>'ESTIMACIÓN DE INGRESOS'!$C$35</f>
        <v>156609.16</v>
      </c>
      <c r="I26" s="123" t="e">
        <f t="shared" si="0"/>
        <v>#DIV/0!</v>
      </c>
      <c r="J26" s="301">
        <f t="shared" si="3"/>
        <v>172270.07600000003</v>
      </c>
      <c r="K26" s="301"/>
      <c r="L26" s="361"/>
    </row>
    <row r="27" spans="1:12" ht="15" customHeight="1">
      <c r="A27" s="122">
        <v>4.2</v>
      </c>
      <c r="B27" s="448" t="s">
        <v>1105</v>
      </c>
      <c r="C27" s="448"/>
      <c r="D27" s="448"/>
      <c r="E27" s="302"/>
      <c r="F27" s="302"/>
      <c r="G27" s="372"/>
      <c r="H27" s="380">
        <f>'ESTIMACIÓN DE INGRESOS'!C38</f>
        <v>0</v>
      </c>
      <c r="I27" s="298" t="e">
        <f t="shared" si="0"/>
        <v>#DIV/0!</v>
      </c>
      <c r="J27" s="301">
        <f t="shared" si="3"/>
        <v>0</v>
      </c>
      <c r="K27" s="302"/>
      <c r="L27" s="362"/>
    </row>
    <row r="28" spans="1:12" ht="15" customHeight="1">
      <c r="A28" s="122">
        <v>4.3</v>
      </c>
      <c r="B28" s="456" t="s">
        <v>858</v>
      </c>
      <c r="C28" s="457"/>
      <c r="D28" s="458"/>
      <c r="E28" s="302"/>
      <c r="F28" s="302"/>
      <c r="G28" s="372"/>
      <c r="H28" s="378">
        <f>'ESTIMACIÓN DE INGRESOS'!C39</f>
        <v>2320717.36</v>
      </c>
      <c r="I28" s="123" t="e">
        <f t="shared" si="0"/>
        <v>#DIV/0!</v>
      </c>
      <c r="J28" s="301">
        <f t="shared" si="3"/>
        <v>2552789.0959999999</v>
      </c>
      <c r="K28" s="302"/>
      <c r="L28" s="362"/>
    </row>
    <row r="29" spans="1:12" ht="15" customHeight="1">
      <c r="A29" s="122">
        <v>4.4000000000000004</v>
      </c>
      <c r="B29" s="448" t="s">
        <v>859</v>
      </c>
      <c r="C29" s="448"/>
      <c r="D29" s="448"/>
      <c r="E29" s="301"/>
      <c r="F29" s="301"/>
      <c r="G29" s="371"/>
      <c r="H29" s="378">
        <f>'ESTIMACIÓN DE INGRESOS'!C54</f>
        <v>166792</v>
      </c>
      <c r="I29" s="123" t="e">
        <f t="shared" ref="I29:I68" si="4">H29/E29-1</f>
        <v>#DIV/0!</v>
      </c>
      <c r="J29" s="301">
        <f t="shared" si="3"/>
        <v>183471.2</v>
      </c>
      <c r="K29" s="301"/>
      <c r="L29" s="361"/>
    </row>
    <row r="30" spans="1:12" ht="15" customHeight="1">
      <c r="A30" s="122">
        <v>4.5</v>
      </c>
      <c r="B30" s="448" t="s">
        <v>1016</v>
      </c>
      <c r="C30" s="448"/>
      <c r="D30" s="448"/>
      <c r="E30" s="301"/>
      <c r="F30" s="301"/>
      <c r="G30" s="371"/>
      <c r="H30" s="378">
        <f>'ESTIMACIÓN DE INGRESOS'!C55</f>
        <v>458</v>
      </c>
      <c r="I30" s="123" t="e">
        <f t="shared" ref="I30" si="5">H30/E30-1</f>
        <v>#DIV/0!</v>
      </c>
      <c r="J30" s="301">
        <f t="shared" si="3"/>
        <v>503.80000000000007</v>
      </c>
      <c r="K30" s="301"/>
      <c r="L30" s="361"/>
    </row>
    <row r="31" spans="1:12" ht="22.9" customHeight="1">
      <c r="A31" s="122">
        <v>4.9000000000000004</v>
      </c>
      <c r="B31" s="448" t="s">
        <v>1104</v>
      </c>
      <c r="C31" s="448"/>
      <c r="D31" s="448"/>
      <c r="E31" s="301"/>
      <c r="F31" s="301"/>
      <c r="G31" s="371"/>
      <c r="H31" s="378">
        <f>'ESTIMACIÓN DE INGRESOS'!$C$60</f>
        <v>0</v>
      </c>
      <c r="I31" s="123" t="e">
        <f t="shared" si="4"/>
        <v>#DIV/0!</v>
      </c>
      <c r="J31" s="301">
        <f t="shared" si="3"/>
        <v>0</v>
      </c>
      <c r="K31" s="301"/>
      <c r="L31" s="361"/>
    </row>
    <row r="32" spans="1:12" ht="19.899999999999999" customHeight="1">
      <c r="A32" s="223">
        <v>5</v>
      </c>
      <c r="B32" s="452" t="s">
        <v>19</v>
      </c>
      <c r="C32" s="452"/>
      <c r="D32" s="452"/>
      <c r="E32" s="303">
        <f>SUM(E33:E35)</f>
        <v>0</v>
      </c>
      <c r="F32" s="303">
        <f>SUM(F33:F35)</f>
        <v>0</v>
      </c>
      <c r="G32" s="373">
        <f>SUM(G33:G35)</f>
        <v>0</v>
      </c>
      <c r="H32" s="379">
        <f>SUM(H33:H35)</f>
        <v>149561.60999999999</v>
      </c>
      <c r="I32" s="225" t="e">
        <f t="shared" si="4"/>
        <v>#DIV/0!</v>
      </c>
      <c r="J32" s="303">
        <f>SUM(J33:J35)</f>
        <v>164517.77100000001</v>
      </c>
      <c r="K32" s="303">
        <f>SUM(K33:K35)</f>
        <v>0</v>
      </c>
      <c r="L32" s="363">
        <f>SUM(L33:L35)</f>
        <v>0</v>
      </c>
    </row>
    <row r="33" spans="1:12" ht="15" customHeight="1">
      <c r="A33" s="122">
        <v>5.0999999999999996</v>
      </c>
      <c r="B33" s="448" t="s">
        <v>903</v>
      </c>
      <c r="C33" s="448"/>
      <c r="D33" s="448"/>
      <c r="E33" s="301"/>
      <c r="F33" s="301"/>
      <c r="G33" s="371"/>
      <c r="H33" s="378">
        <f>'ESTIMACIÓN DE INGRESOS'!$C$62</f>
        <v>149561.60999999999</v>
      </c>
      <c r="I33" s="123" t="e">
        <f t="shared" si="4"/>
        <v>#DIV/0!</v>
      </c>
      <c r="J33" s="301">
        <f t="shared" ref="J33:J35" si="6">H33*1.1</f>
        <v>164517.77100000001</v>
      </c>
      <c r="K33" s="301"/>
      <c r="L33" s="361"/>
    </row>
    <row r="34" spans="1:12" ht="15" customHeight="1">
      <c r="A34" s="122">
        <v>5.2</v>
      </c>
      <c r="B34" s="448" t="s">
        <v>1017</v>
      </c>
      <c r="C34" s="448"/>
      <c r="D34" s="448"/>
      <c r="E34" s="301"/>
      <c r="F34" s="301"/>
      <c r="G34" s="371"/>
      <c r="H34" s="380">
        <f>'ESTIMACIÓN DE INGRESOS'!C66</f>
        <v>0</v>
      </c>
      <c r="I34" s="298" t="e">
        <f t="shared" si="4"/>
        <v>#DIV/0!</v>
      </c>
      <c r="J34" s="301">
        <f t="shared" si="6"/>
        <v>0</v>
      </c>
      <c r="K34" s="301"/>
      <c r="L34" s="361"/>
    </row>
    <row r="35" spans="1:12" ht="21" customHeight="1">
      <c r="A35" s="122">
        <v>5.9</v>
      </c>
      <c r="B35" s="448" t="s">
        <v>1018</v>
      </c>
      <c r="C35" s="448"/>
      <c r="D35" s="448"/>
      <c r="E35" s="301"/>
      <c r="F35" s="301"/>
      <c r="G35" s="371"/>
      <c r="H35" s="378">
        <f>'ESTIMACIÓN DE INGRESOS'!C67</f>
        <v>0</v>
      </c>
      <c r="I35" s="123" t="e">
        <f t="shared" si="4"/>
        <v>#DIV/0!</v>
      </c>
      <c r="J35" s="301">
        <f t="shared" si="6"/>
        <v>0</v>
      </c>
      <c r="K35" s="301"/>
      <c r="L35" s="361"/>
    </row>
    <row r="36" spans="1:12" ht="21" customHeight="1">
      <c r="A36" s="223">
        <v>6</v>
      </c>
      <c r="B36" s="452" t="s">
        <v>20</v>
      </c>
      <c r="C36" s="452"/>
      <c r="D36" s="452"/>
      <c r="E36" s="303">
        <f>SUM(E37:E40)</f>
        <v>0</v>
      </c>
      <c r="F36" s="303">
        <f>SUM(F37:F40)</f>
        <v>0</v>
      </c>
      <c r="G36" s="373">
        <f>SUM(G37:G40)</f>
        <v>0</v>
      </c>
      <c r="H36" s="379">
        <f>SUM(H37:H40)</f>
        <v>1680930</v>
      </c>
      <c r="I36" s="225" t="e">
        <f t="shared" si="4"/>
        <v>#DIV/0!</v>
      </c>
      <c r="J36" s="303">
        <f>SUM(J37:J40)</f>
        <v>1849023</v>
      </c>
      <c r="K36" s="303">
        <f>SUM(K37:K40)</f>
        <v>0</v>
      </c>
      <c r="L36" s="363">
        <f>SUM(L37:L40)</f>
        <v>0</v>
      </c>
    </row>
    <row r="37" spans="1:12" ht="15" customHeight="1">
      <c r="A37" s="122">
        <v>6.1</v>
      </c>
      <c r="B37" s="448" t="s">
        <v>904</v>
      </c>
      <c r="C37" s="448"/>
      <c r="D37" s="448"/>
      <c r="E37" s="301"/>
      <c r="F37" s="301"/>
      <c r="G37" s="371"/>
      <c r="H37" s="378">
        <f>'ESTIMACIÓN DE INGRESOS'!$C$69</f>
        <v>868036</v>
      </c>
      <c r="I37" s="123" t="e">
        <f t="shared" si="4"/>
        <v>#DIV/0!</v>
      </c>
      <c r="J37" s="301">
        <f t="shared" ref="J37:J40" si="7">H37*1.1</f>
        <v>954839.60000000009</v>
      </c>
      <c r="K37" s="301"/>
      <c r="L37" s="361"/>
    </row>
    <row r="38" spans="1:12" ht="15" customHeight="1">
      <c r="A38" s="122">
        <v>6.2</v>
      </c>
      <c r="B38" s="448" t="s">
        <v>1019</v>
      </c>
      <c r="C38" s="448"/>
      <c r="D38" s="448"/>
      <c r="E38" s="301"/>
      <c r="F38" s="301"/>
      <c r="G38" s="371"/>
      <c r="H38" s="378">
        <f>'ESTIMACIÓN DE INGRESOS'!C77</f>
        <v>0</v>
      </c>
      <c r="I38" s="123" t="e">
        <f t="shared" si="4"/>
        <v>#DIV/0!</v>
      </c>
      <c r="J38" s="301">
        <f t="shared" si="7"/>
        <v>0</v>
      </c>
      <c r="K38" s="301"/>
      <c r="L38" s="361"/>
    </row>
    <row r="39" spans="1:12" ht="15" customHeight="1">
      <c r="A39" s="122">
        <v>6.3</v>
      </c>
      <c r="B39" s="448" t="s">
        <v>1020</v>
      </c>
      <c r="C39" s="448"/>
      <c r="D39" s="448"/>
      <c r="E39" s="301"/>
      <c r="F39" s="301"/>
      <c r="G39" s="371"/>
      <c r="H39" s="378">
        <f>'ESTIMACIÓN DE INGRESOS'!C78</f>
        <v>812894</v>
      </c>
      <c r="I39" s="123" t="e">
        <f t="shared" si="4"/>
        <v>#DIV/0!</v>
      </c>
      <c r="J39" s="301">
        <f t="shared" si="7"/>
        <v>894183.4</v>
      </c>
      <c r="K39" s="301"/>
      <c r="L39" s="361"/>
    </row>
    <row r="40" spans="1:12" ht="21.6" customHeight="1">
      <c r="A40" s="122">
        <v>6.9</v>
      </c>
      <c r="B40" s="448" t="s">
        <v>1023</v>
      </c>
      <c r="C40" s="448"/>
      <c r="D40" s="448"/>
      <c r="E40" s="301"/>
      <c r="F40" s="301"/>
      <c r="G40" s="371"/>
      <c r="H40" s="378">
        <f>'ESTIMACIÓN DE INGRESOS'!C79</f>
        <v>0</v>
      </c>
      <c r="I40" s="123" t="e">
        <f t="shared" si="4"/>
        <v>#DIV/0!</v>
      </c>
      <c r="J40" s="301">
        <f t="shared" si="7"/>
        <v>0</v>
      </c>
      <c r="K40" s="301"/>
      <c r="L40" s="361"/>
    </row>
    <row r="41" spans="1:12" ht="20.45" customHeight="1">
      <c r="A41" s="223">
        <v>7</v>
      </c>
      <c r="B41" s="452" t="s">
        <v>1024</v>
      </c>
      <c r="C41" s="452"/>
      <c r="D41" s="452"/>
      <c r="E41" s="303">
        <f>SUM(E42:E50)</f>
        <v>0</v>
      </c>
      <c r="F41" s="303">
        <f>SUM(F42:F50)</f>
        <v>0</v>
      </c>
      <c r="G41" s="373">
        <f>SUM(G42:G50)</f>
        <v>0</v>
      </c>
      <c r="H41" s="379">
        <f>SUM(H42:H50)</f>
        <v>0</v>
      </c>
      <c r="I41" s="225" t="e">
        <f t="shared" si="4"/>
        <v>#DIV/0!</v>
      </c>
      <c r="J41" s="303">
        <f>SUM(J42:J50)</f>
        <v>0</v>
      </c>
      <c r="K41" s="303">
        <f>SUM(K42:K50)</f>
        <v>0</v>
      </c>
      <c r="L41" s="363">
        <f>SUM(L42:L50)</f>
        <v>0</v>
      </c>
    </row>
    <row r="42" spans="1:12" ht="21.6" customHeight="1">
      <c r="A42" s="122">
        <v>7.1</v>
      </c>
      <c r="B42" s="448" t="s">
        <v>1025</v>
      </c>
      <c r="C42" s="448"/>
      <c r="D42" s="448"/>
      <c r="E42" s="305"/>
      <c r="F42" s="305"/>
      <c r="G42" s="374"/>
      <c r="H42" s="378">
        <f>'ESTIMACIÓN DE INGRESOS'!C81</f>
        <v>0</v>
      </c>
      <c r="I42" s="123" t="e">
        <f t="shared" si="4"/>
        <v>#DIV/0!</v>
      </c>
      <c r="J42" s="301">
        <f t="shared" ref="J42:J50" si="8">H42*1.1</f>
        <v>0</v>
      </c>
      <c r="K42" s="305"/>
      <c r="L42" s="364"/>
    </row>
    <row r="43" spans="1:12" ht="22.15" customHeight="1">
      <c r="A43" s="122">
        <v>7.2</v>
      </c>
      <c r="B43" s="448" t="s">
        <v>1026</v>
      </c>
      <c r="C43" s="448"/>
      <c r="D43" s="448"/>
      <c r="E43" s="305"/>
      <c r="F43" s="305"/>
      <c r="G43" s="374"/>
      <c r="H43" s="378">
        <f>'ESTIMACIÓN DE INGRESOS'!C82</f>
        <v>0</v>
      </c>
      <c r="I43" s="123" t="e">
        <f t="shared" si="4"/>
        <v>#DIV/0!</v>
      </c>
      <c r="J43" s="301">
        <f t="shared" si="8"/>
        <v>0</v>
      </c>
      <c r="K43" s="305"/>
      <c r="L43" s="364"/>
    </row>
    <row r="44" spans="1:12" ht="24.6" customHeight="1">
      <c r="A44" s="122">
        <v>7.3</v>
      </c>
      <c r="B44" s="448" t="s">
        <v>1027</v>
      </c>
      <c r="C44" s="448"/>
      <c r="D44" s="448"/>
      <c r="E44" s="305"/>
      <c r="F44" s="305"/>
      <c r="G44" s="374"/>
      <c r="H44" s="378">
        <f>'ESTIMACIÓN DE INGRESOS'!C83</f>
        <v>0</v>
      </c>
      <c r="I44" s="123" t="e">
        <f t="shared" si="4"/>
        <v>#DIV/0!</v>
      </c>
      <c r="J44" s="301">
        <f t="shared" si="8"/>
        <v>0</v>
      </c>
      <c r="K44" s="305"/>
      <c r="L44" s="364"/>
    </row>
    <row r="45" spans="1:12" ht="26.45" customHeight="1">
      <c r="A45" s="122">
        <v>7.4</v>
      </c>
      <c r="B45" s="448" t="s">
        <v>1028</v>
      </c>
      <c r="C45" s="448"/>
      <c r="D45" s="448"/>
      <c r="E45" s="305"/>
      <c r="F45" s="305"/>
      <c r="G45" s="374"/>
      <c r="H45" s="378">
        <f>'ESTIMACIÓN DE INGRESOS'!C84</f>
        <v>0</v>
      </c>
      <c r="I45" s="123" t="e">
        <f t="shared" si="4"/>
        <v>#DIV/0!</v>
      </c>
      <c r="J45" s="301">
        <f t="shared" si="8"/>
        <v>0</v>
      </c>
      <c r="K45" s="305"/>
      <c r="L45" s="364"/>
    </row>
    <row r="46" spans="1:12" ht="26.45" customHeight="1">
      <c r="A46" s="122">
        <v>7.5</v>
      </c>
      <c r="B46" s="448" t="s">
        <v>1029</v>
      </c>
      <c r="C46" s="448"/>
      <c r="D46" s="448"/>
      <c r="E46" s="305"/>
      <c r="F46" s="305"/>
      <c r="G46" s="374"/>
      <c r="H46" s="378">
        <f>'ESTIMACIÓN DE INGRESOS'!C85</f>
        <v>0</v>
      </c>
      <c r="I46" s="123" t="e">
        <f t="shared" si="4"/>
        <v>#DIV/0!</v>
      </c>
      <c r="J46" s="301">
        <f t="shared" si="8"/>
        <v>0</v>
      </c>
      <c r="K46" s="305"/>
      <c r="L46" s="364"/>
    </row>
    <row r="47" spans="1:12" ht="26.45" customHeight="1">
      <c r="A47" s="122">
        <v>7.6</v>
      </c>
      <c r="B47" s="448" t="s">
        <v>1030</v>
      </c>
      <c r="C47" s="448"/>
      <c r="D47" s="448"/>
      <c r="E47" s="305"/>
      <c r="F47" s="305"/>
      <c r="G47" s="374"/>
      <c r="H47" s="378">
        <f>'ESTIMACIÓN DE INGRESOS'!C86</f>
        <v>0</v>
      </c>
      <c r="I47" s="123" t="e">
        <f t="shared" si="4"/>
        <v>#DIV/0!</v>
      </c>
      <c r="J47" s="301">
        <f t="shared" si="8"/>
        <v>0</v>
      </c>
      <c r="K47" s="305"/>
      <c r="L47" s="364"/>
    </row>
    <row r="48" spans="1:12" ht="26.45" customHeight="1">
      <c r="A48" s="122">
        <v>7.7</v>
      </c>
      <c r="B48" s="448" t="s">
        <v>1031</v>
      </c>
      <c r="C48" s="448"/>
      <c r="D48" s="448"/>
      <c r="E48" s="305"/>
      <c r="F48" s="305"/>
      <c r="G48" s="374"/>
      <c r="H48" s="378">
        <f>'ESTIMACIÓN DE INGRESOS'!C87</f>
        <v>0</v>
      </c>
      <c r="I48" s="123" t="e">
        <f t="shared" si="4"/>
        <v>#DIV/0!</v>
      </c>
      <c r="J48" s="301">
        <f t="shared" si="8"/>
        <v>0</v>
      </c>
      <c r="K48" s="305"/>
      <c r="L48" s="364"/>
    </row>
    <row r="49" spans="1:12" ht="26.45" customHeight="1">
      <c r="A49" s="122">
        <v>7.8</v>
      </c>
      <c r="B49" s="448" t="s">
        <v>1032</v>
      </c>
      <c r="C49" s="448"/>
      <c r="D49" s="448"/>
      <c r="E49" s="305"/>
      <c r="F49" s="305"/>
      <c r="G49" s="374"/>
      <c r="H49" s="378">
        <f>'ESTIMACIÓN DE INGRESOS'!C88</f>
        <v>0</v>
      </c>
      <c r="I49" s="123" t="e">
        <f t="shared" si="4"/>
        <v>#DIV/0!</v>
      </c>
      <c r="J49" s="301">
        <f t="shared" si="8"/>
        <v>0</v>
      </c>
      <c r="K49" s="305"/>
      <c r="L49" s="364"/>
    </row>
    <row r="50" spans="1:12" ht="20.45" customHeight="1">
      <c r="A50" s="122">
        <v>7.9</v>
      </c>
      <c r="B50" s="448" t="s">
        <v>1033</v>
      </c>
      <c r="C50" s="448"/>
      <c r="D50" s="448"/>
      <c r="E50" s="305"/>
      <c r="F50" s="305"/>
      <c r="G50" s="374"/>
      <c r="H50" s="378">
        <f>'ESTIMACIÓN DE INGRESOS'!C89</f>
        <v>0</v>
      </c>
      <c r="I50" s="123" t="e">
        <f t="shared" si="4"/>
        <v>#DIV/0!</v>
      </c>
      <c r="J50" s="301">
        <f t="shared" si="8"/>
        <v>0</v>
      </c>
      <c r="K50" s="305"/>
      <c r="L50" s="364"/>
    </row>
    <row r="51" spans="1:12" ht="24.6" customHeight="1">
      <c r="A51" s="223">
        <v>8</v>
      </c>
      <c r="B51" s="452" t="s">
        <v>1034</v>
      </c>
      <c r="C51" s="452"/>
      <c r="D51" s="452"/>
      <c r="E51" s="303">
        <f>SUM(E52:E56)</f>
        <v>0</v>
      </c>
      <c r="F51" s="303">
        <f>SUM(F52:F56)</f>
        <v>0</v>
      </c>
      <c r="G51" s="373">
        <f>SUM(G52:G56)</f>
        <v>0</v>
      </c>
      <c r="H51" s="379">
        <f>SUM(H52:H56)</f>
        <v>27319978</v>
      </c>
      <c r="I51" s="225" t="e">
        <f t="shared" si="4"/>
        <v>#DIV/0!</v>
      </c>
      <c r="J51" s="303">
        <f>SUM(J52:J56)</f>
        <v>30051975.800000004</v>
      </c>
      <c r="K51" s="303">
        <f>SUM(K52:K56)</f>
        <v>0</v>
      </c>
      <c r="L51" s="363">
        <f>SUM(L52:L56)</f>
        <v>0</v>
      </c>
    </row>
    <row r="52" spans="1:12">
      <c r="A52" s="122">
        <v>8.1</v>
      </c>
      <c r="B52" s="448" t="s">
        <v>22</v>
      </c>
      <c r="C52" s="448"/>
      <c r="D52" s="448"/>
      <c r="E52" s="301"/>
      <c r="F52" s="301"/>
      <c r="G52" s="371"/>
      <c r="H52" s="378">
        <f>'ESTIMACIÓN DE INGRESOS'!$C$91</f>
        <v>22284500</v>
      </c>
      <c r="I52" s="123" t="e">
        <f t="shared" si="4"/>
        <v>#DIV/0!</v>
      </c>
      <c r="J52" s="301">
        <f t="shared" ref="J52:J56" si="9">H52*1.1</f>
        <v>24512950.000000004</v>
      </c>
      <c r="K52" s="301"/>
      <c r="L52" s="361"/>
    </row>
    <row r="53" spans="1:12">
      <c r="A53" s="122">
        <v>8.1999999999999993</v>
      </c>
      <c r="B53" s="448" t="s">
        <v>23</v>
      </c>
      <c r="C53" s="448"/>
      <c r="D53" s="448"/>
      <c r="E53" s="301"/>
      <c r="F53" s="301"/>
      <c r="G53" s="371"/>
      <c r="H53" s="378">
        <f>'ESTIMACIÓN DE INGRESOS'!$C$94</f>
        <v>5028117</v>
      </c>
      <c r="I53" s="123" t="e">
        <f t="shared" si="4"/>
        <v>#DIV/0!</v>
      </c>
      <c r="J53" s="301">
        <f t="shared" si="9"/>
        <v>5530928.7000000002</v>
      </c>
      <c r="K53" s="301"/>
      <c r="L53" s="361"/>
    </row>
    <row r="54" spans="1:12">
      <c r="A54" s="122">
        <v>8.3000000000000007</v>
      </c>
      <c r="B54" s="448" t="s">
        <v>24</v>
      </c>
      <c r="C54" s="448"/>
      <c r="D54" s="448"/>
      <c r="E54" s="301"/>
      <c r="F54" s="301"/>
      <c r="G54" s="371"/>
      <c r="H54" s="378">
        <f>'ESTIMACIÓN DE INGRESOS'!C99</f>
        <v>7361</v>
      </c>
      <c r="I54" s="123" t="e">
        <f t="shared" si="4"/>
        <v>#DIV/0!</v>
      </c>
      <c r="J54" s="301">
        <f t="shared" si="9"/>
        <v>8097.1</v>
      </c>
      <c r="K54" s="301"/>
      <c r="L54" s="361"/>
    </row>
    <row r="55" spans="1:12">
      <c r="A55" s="122">
        <v>8.4</v>
      </c>
      <c r="B55" s="448" t="s">
        <v>1035</v>
      </c>
      <c r="C55" s="448"/>
      <c r="D55" s="448"/>
      <c r="E55" s="301"/>
      <c r="F55" s="301"/>
      <c r="G55" s="371"/>
      <c r="H55" s="378">
        <f>'ESTIMACIÓN DE INGRESOS'!C100</f>
        <v>0</v>
      </c>
      <c r="I55" s="123" t="e">
        <f t="shared" si="4"/>
        <v>#DIV/0!</v>
      </c>
      <c r="J55" s="301">
        <f t="shared" si="9"/>
        <v>0</v>
      </c>
      <c r="K55" s="301"/>
      <c r="L55" s="361"/>
    </row>
    <row r="56" spans="1:12">
      <c r="A56" s="122">
        <v>8.5</v>
      </c>
      <c r="B56" s="448" t="s">
        <v>1036</v>
      </c>
      <c r="C56" s="448"/>
      <c r="D56" s="448"/>
      <c r="E56" s="301"/>
      <c r="F56" s="301"/>
      <c r="G56" s="371"/>
      <c r="H56" s="378">
        <f>'ESTIMACIÓN DE INGRESOS'!C101</f>
        <v>0</v>
      </c>
      <c r="I56" s="123" t="e">
        <f t="shared" si="4"/>
        <v>#DIV/0!</v>
      </c>
      <c r="J56" s="301">
        <f t="shared" si="9"/>
        <v>0</v>
      </c>
      <c r="K56" s="301"/>
      <c r="L56" s="361"/>
    </row>
    <row r="57" spans="1:12" ht="24.75" customHeight="1">
      <c r="A57" s="223">
        <v>9</v>
      </c>
      <c r="B57" s="452" t="s">
        <v>1037</v>
      </c>
      <c r="C57" s="452"/>
      <c r="D57" s="452"/>
      <c r="E57" s="303">
        <f>SUM(E58:E64)</f>
        <v>0</v>
      </c>
      <c r="F57" s="303">
        <f>SUM(F58:F64)</f>
        <v>0</v>
      </c>
      <c r="G57" s="373">
        <f>SUM(G58:G64)</f>
        <v>0</v>
      </c>
      <c r="H57" s="379">
        <f>SUM(H58:H64)</f>
        <v>0</v>
      </c>
      <c r="I57" s="225" t="e">
        <f t="shared" si="4"/>
        <v>#DIV/0!</v>
      </c>
      <c r="J57" s="303">
        <f>SUM(J58:J64)</f>
        <v>0</v>
      </c>
      <c r="K57" s="303">
        <f>SUM(K58:K64)</f>
        <v>0</v>
      </c>
      <c r="L57" s="363">
        <f>SUM(L58:L64)</f>
        <v>0</v>
      </c>
    </row>
    <row r="58" spans="1:12">
      <c r="A58" s="122">
        <v>9.1</v>
      </c>
      <c r="B58" s="448" t="s">
        <v>1038</v>
      </c>
      <c r="C58" s="448"/>
      <c r="D58" s="448"/>
      <c r="E58" s="301"/>
      <c r="F58" s="301"/>
      <c r="G58" s="371"/>
      <c r="H58" s="378">
        <f>'ESTIMACIÓN DE INGRESOS'!C103</f>
        <v>0</v>
      </c>
      <c r="I58" s="123" t="e">
        <f t="shared" si="4"/>
        <v>#DIV/0!</v>
      </c>
      <c r="J58" s="301">
        <f t="shared" ref="J58:J64" si="10">H58*1.1</f>
        <v>0</v>
      </c>
      <c r="K58" s="301"/>
      <c r="L58" s="361"/>
    </row>
    <row r="59" spans="1:12">
      <c r="A59" s="122">
        <v>9.1999999999999993</v>
      </c>
      <c r="B59" s="448" t="s">
        <v>1039</v>
      </c>
      <c r="C59" s="448"/>
      <c r="D59" s="448"/>
      <c r="E59" s="302"/>
      <c r="F59" s="302"/>
      <c r="G59" s="372"/>
      <c r="H59" s="380">
        <f>'ESTIMACIÓN DE INGRESOS'!C104</f>
        <v>0</v>
      </c>
      <c r="I59" s="298" t="e">
        <f t="shared" si="4"/>
        <v>#DIV/0!</v>
      </c>
      <c r="J59" s="301">
        <f t="shared" si="10"/>
        <v>0</v>
      </c>
      <c r="K59" s="302"/>
      <c r="L59" s="362"/>
    </row>
    <row r="60" spans="1:12">
      <c r="A60" s="122">
        <v>9.3000000000000007</v>
      </c>
      <c r="B60" s="448" t="s">
        <v>1040</v>
      </c>
      <c r="C60" s="448"/>
      <c r="D60" s="448"/>
      <c r="E60" s="302"/>
      <c r="F60" s="302"/>
      <c r="G60" s="372"/>
      <c r="H60" s="378">
        <f>'ESTIMACIÓN DE INGRESOS'!C105</f>
        <v>0</v>
      </c>
      <c r="I60" s="123" t="e">
        <f t="shared" si="4"/>
        <v>#DIV/0!</v>
      </c>
      <c r="J60" s="301">
        <f t="shared" si="10"/>
        <v>0</v>
      </c>
      <c r="K60" s="302"/>
      <c r="L60" s="362"/>
    </row>
    <row r="61" spans="1:12">
      <c r="A61" s="122">
        <v>9.4</v>
      </c>
      <c r="B61" s="448" t="s">
        <v>1041</v>
      </c>
      <c r="C61" s="448"/>
      <c r="D61" s="448"/>
      <c r="E61" s="302"/>
      <c r="F61" s="302"/>
      <c r="G61" s="372"/>
      <c r="H61" s="380">
        <f>'ESTIMACIÓN DE INGRESOS'!C106</f>
        <v>0</v>
      </c>
      <c r="I61" s="298" t="e">
        <f t="shared" si="4"/>
        <v>#DIV/0!</v>
      </c>
      <c r="J61" s="301">
        <f t="shared" si="10"/>
        <v>0</v>
      </c>
      <c r="K61" s="302"/>
      <c r="L61" s="362"/>
    </row>
    <row r="62" spans="1:12">
      <c r="A62" s="122">
        <v>9.5</v>
      </c>
      <c r="B62" s="448" t="s">
        <v>66</v>
      </c>
      <c r="C62" s="448"/>
      <c r="D62" s="448"/>
      <c r="E62" s="302"/>
      <c r="F62" s="302"/>
      <c r="G62" s="372"/>
      <c r="H62" s="378">
        <f>'ESTIMACIÓN DE INGRESOS'!C107</f>
        <v>0</v>
      </c>
      <c r="I62" s="123" t="e">
        <f t="shared" si="4"/>
        <v>#DIV/0!</v>
      </c>
      <c r="J62" s="301">
        <f t="shared" si="10"/>
        <v>0</v>
      </c>
      <c r="K62" s="302"/>
      <c r="L62" s="362"/>
    </row>
    <row r="63" spans="1:12">
      <c r="A63" s="122">
        <v>9.6</v>
      </c>
      <c r="B63" s="448" t="s">
        <v>1042</v>
      </c>
      <c r="C63" s="448"/>
      <c r="D63" s="448"/>
      <c r="E63" s="302"/>
      <c r="F63" s="302"/>
      <c r="G63" s="372"/>
      <c r="H63" s="380">
        <f>'ESTIMACIÓN DE INGRESOS'!C108</f>
        <v>0</v>
      </c>
      <c r="I63" s="298" t="e">
        <f t="shared" si="4"/>
        <v>#DIV/0!</v>
      </c>
      <c r="J63" s="301">
        <f t="shared" si="10"/>
        <v>0</v>
      </c>
      <c r="K63" s="302"/>
      <c r="L63" s="362"/>
    </row>
    <row r="64" spans="1:12">
      <c r="A64" s="122">
        <v>9.6999999999999993</v>
      </c>
      <c r="B64" s="448" t="s">
        <v>1043</v>
      </c>
      <c r="C64" s="448"/>
      <c r="D64" s="448"/>
      <c r="E64" s="302"/>
      <c r="F64" s="302"/>
      <c r="G64" s="372"/>
      <c r="H64" s="378">
        <f>'ESTIMACIÓN DE INGRESOS'!C109</f>
        <v>0</v>
      </c>
      <c r="I64" s="125" t="e">
        <f t="shared" si="4"/>
        <v>#DIV/0!</v>
      </c>
      <c r="J64" s="301">
        <f t="shared" si="10"/>
        <v>0</v>
      </c>
      <c r="K64" s="302"/>
      <c r="L64" s="362"/>
    </row>
    <row r="65" spans="1:12" ht="13.9" customHeight="1">
      <c r="A65" s="223">
        <v>0</v>
      </c>
      <c r="B65" s="452" t="s">
        <v>25</v>
      </c>
      <c r="C65" s="452"/>
      <c r="D65" s="452"/>
      <c r="E65" s="303">
        <f>SUM(E66:E68)</f>
        <v>0</v>
      </c>
      <c r="F65" s="303">
        <f>SUM(F66:F68)</f>
        <v>0</v>
      </c>
      <c r="G65" s="373">
        <f>SUM(G66:G68)</f>
        <v>0</v>
      </c>
      <c r="H65" s="379">
        <f>SUM(H66:H68)</f>
        <v>0</v>
      </c>
      <c r="I65" s="225" t="e">
        <f>H65/E65-1</f>
        <v>#DIV/0!</v>
      </c>
      <c r="J65" s="303">
        <f>SUM(J66:J68)</f>
        <v>0</v>
      </c>
      <c r="K65" s="303">
        <f>SUM(K66:K68)</f>
        <v>0</v>
      </c>
      <c r="L65" s="363">
        <f>SUM(L66:L68)</f>
        <v>0</v>
      </c>
    </row>
    <row r="66" spans="1:12" ht="12.75" customHeight="1">
      <c r="A66" s="122">
        <v>0.1</v>
      </c>
      <c r="B66" s="456" t="s">
        <v>860</v>
      </c>
      <c r="C66" s="457"/>
      <c r="D66" s="458"/>
      <c r="E66" s="306"/>
      <c r="F66" s="306"/>
      <c r="G66" s="375"/>
      <c r="H66" s="381">
        <f>'ESTIMACIÓN DE INGRESOS'!C111</f>
        <v>0</v>
      </c>
      <c r="I66" s="125" t="e">
        <f t="shared" si="4"/>
        <v>#DIV/0!</v>
      </c>
      <c r="J66" s="301">
        <f t="shared" ref="J66:J68" si="11">H66*1.1</f>
        <v>0</v>
      </c>
      <c r="K66" s="306"/>
      <c r="L66" s="365"/>
    </row>
    <row r="67" spans="1:12">
      <c r="A67" s="122">
        <v>0.2</v>
      </c>
      <c r="B67" s="456" t="s">
        <v>1044</v>
      </c>
      <c r="C67" s="457"/>
      <c r="D67" s="458"/>
      <c r="E67" s="306"/>
      <c r="F67" s="306"/>
      <c r="G67" s="375"/>
      <c r="H67" s="382">
        <f>'ESTIMACIÓN DE INGRESOS'!C112</f>
        <v>0</v>
      </c>
      <c r="I67" s="299" t="e">
        <f t="shared" si="4"/>
        <v>#DIV/0!</v>
      </c>
      <c r="J67" s="301">
        <f t="shared" si="11"/>
        <v>0</v>
      </c>
      <c r="K67" s="306"/>
      <c r="L67" s="365"/>
    </row>
    <row r="68" spans="1:12">
      <c r="A68" s="122">
        <v>0.3</v>
      </c>
      <c r="B68" s="339" t="s">
        <v>1045</v>
      </c>
      <c r="C68" s="340"/>
      <c r="D68" s="341"/>
      <c r="E68" s="306"/>
      <c r="F68" s="306"/>
      <c r="G68" s="375"/>
      <c r="H68" s="381">
        <f>'ESTIMACIÓN DE INGRESOS'!C113</f>
        <v>0</v>
      </c>
      <c r="I68" s="125" t="e">
        <f t="shared" si="4"/>
        <v>#DIV/0!</v>
      </c>
      <c r="J68" s="301">
        <f t="shared" si="11"/>
        <v>0</v>
      </c>
      <c r="K68" s="306"/>
      <c r="L68" s="365"/>
    </row>
    <row r="69" spans="1:12" ht="22.9" customHeight="1">
      <c r="A69" s="453" t="s">
        <v>139</v>
      </c>
      <c r="B69" s="454"/>
      <c r="C69" s="454"/>
      <c r="D69" s="454"/>
      <c r="E69" s="304">
        <f>SUM(E6+E16+E22+E25+E32+E36+E41+E51+E57+E65)</f>
        <v>0</v>
      </c>
      <c r="F69" s="304">
        <f>SUM(F6+F16+F22+F25+F32+F36+F41+F51+F57+F65)</f>
        <v>0</v>
      </c>
      <c r="G69" s="376">
        <f>SUM(G6+G16+G22+G25+G32+G36+G41+G51+G57+G65)</f>
        <v>0</v>
      </c>
      <c r="H69" s="383">
        <f>SUM(H6+H16+H22+H25+H32+H36+H41+H51+H57+H65)</f>
        <v>33824002.859999999</v>
      </c>
      <c r="I69" s="226" t="e">
        <f>H69/E69-1</f>
        <v>#DIV/0!</v>
      </c>
      <c r="J69" s="304">
        <f>SUM(J6+J16+J22+J25+J32+J36+J41+J51+J57+J65)</f>
        <v>37206403.146000005</v>
      </c>
      <c r="K69" s="304">
        <f>SUM(K6+K16+K22+K25+K32+K36+K41+K51+K57+K65)</f>
        <v>0</v>
      </c>
      <c r="L69" s="366">
        <f>SUM(L6+L16+L22+L25+L32+L36+L41+L51+L57+L65)</f>
        <v>0</v>
      </c>
    </row>
    <row r="70" spans="1:12" ht="12" customHeight="1">
      <c r="A70" s="451"/>
      <c r="B70" s="451"/>
      <c r="C70" s="451"/>
      <c r="D70" s="451"/>
      <c r="E70" s="451"/>
      <c r="F70" s="451"/>
      <c r="G70" s="451"/>
      <c r="H70" s="451"/>
      <c r="I70" s="451"/>
      <c r="J70" s="45"/>
      <c r="K70" s="45"/>
      <c r="L70" s="45"/>
    </row>
    <row r="71" spans="1:12" ht="12" customHeight="1">
      <c r="A71" s="65"/>
      <c r="B71" s="65"/>
      <c r="C71" s="65"/>
      <c r="D71" s="65"/>
      <c r="E71" s="65"/>
      <c r="F71" s="65"/>
      <c r="G71" s="65"/>
      <c r="H71" s="65"/>
      <c r="I71" s="65"/>
      <c r="J71" s="65"/>
      <c r="K71" s="65"/>
      <c r="L71" s="65"/>
    </row>
    <row r="72" spans="1:12" ht="28.15" customHeight="1">
      <c r="A72" s="65"/>
      <c r="B72" s="65"/>
      <c r="C72" s="65"/>
      <c r="D72" s="65"/>
      <c r="E72" s="65"/>
      <c r="F72" s="65"/>
      <c r="G72" s="65"/>
      <c r="H72" s="65"/>
      <c r="I72" s="65"/>
      <c r="J72" s="65"/>
      <c r="K72" s="65"/>
      <c r="L72" s="65"/>
    </row>
    <row r="73" spans="1:12" ht="16.899999999999999" customHeight="1">
      <c r="A73" s="450" t="s">
        <v>1046</v>
      </c>
      <c r="B73" s="450"/>
      <c r="C73" s="450"/>
      <c r="D73" s="450"/>
      <c r="E73" s="52"/>
      <c r="F73" s="52"/>
      <c r="G73" s="52"/>
      <c r="H73" s="52"/>
      <c r="I73" s="52"/>
      <c r="J73" s="52"/>
      <c r="K73" s="52"/>
      <c r="L73" s="52"/>
    </row>
    <row r="74" spans="1:12">
      <c r="A74" s="229" t="s">
        <v>26</v>
      </c>
      <c r="B74" s="230" t="s">
        <v>3</v>
      </c>
      <c r="C74" s="231" t="s">
        <v>851</v>
      </c>
      <c r="D74" s="232" t="s">
        <v>28</v>
      </c>
      <c r="E74" s="4"/>
      <c r="F74" s="4"/>
      <c r="G74" s="4"/>
      <c r="H74" s="4"/>
      <c r="I74" s="4"/>
      <c r="J74" s="4"/>
      <c r="K74" s="4"/>
      <c r="L74" s="4"/>
    </row>
    <row r="75" spans="1:12" ht="18.75" customHeight="1">
      <c r="A75" s="5">
        <v>1</v>
      </c>
      <c r="B75" s="6" t="s">
        <v>1047</v>
      </c>
      <c r="C75" s="7">
        <f>H6+H16+H22+H25+H32+H36+H41</f>
        <v>6504024.8600000003</v>
      </c>
      <c r="D75" s="8">
        <f>C75/$C$78</f>
        <v>0.19229021730280213</v>
      </c>
    </row>
    <row r="76" spans="1:12" ht="102">
      <c r="A76" s="5">
        <v>2</v>
      </c>
      <c r="B76" s="6" t="s">
        <v>1107</v>
      </c>
      <c r="C76" s="7">
        <f>H51+H57</f>
        <v>27319978</v>
      </c>
      <c r="D76" s="8">
        <f t="shared" ref="D76:D77" si="12">C76/$C$78</f>
        <v>0.80770978269719795</v>
      </c>
    </row>
    <row r="77" spans="1:12" ht="25.5">
      <c r="A77" s="5">
        <v>3</v>
      </c>
      <c r="B77" s="6" t="s">
        <v>1048</v>
      </c>
      <c r="C77" s="7">
        <f>H65</f>
        <v>0</v>
      </c>
      <c r="D77" s="8">
        <f t="shared" si="12"/>
        <v>0</v>
      </c>
    </row>
    <row r="78" spans="1:12">
      <c r="A78" s="118"/>
      <c r="B78" s="233" t="s">
        <v>850</v>
      </c>
      <c r="C78" s="234">
        <f>SUM(C75:C77)</f>
        <v>33824002.859999999</v>
      </c>
      <c r="D78" s="235">
        <f>SUM(D75:D77)</f>
        <v>1</v>
      </c>
    </row>
    <row r="79" spans="1:12" ht="55.15" customHeight="1">
      <c r="A79" s="449" t="s">
        <v>1051</v>
      </c>
      <c r="B79" s="449"/>
      <c r="C79" s="449"/>
      <c r="D79" s="449"/>
      <c r="E79" s="52"/>
      <c r="F79" s="52"/>
      <c r="G79" s="52"/>
      <c r="H79" s="52"/>
      <c r="I79" s="52"/>
      <c r="J79" s="52"/>
      <c r="K79" s="52"/>
      <c r="L79" s="52"/>
    </row>
    <row r="80" spans="1:12">
      <c r="A80" s="236" t="s">
        <v>30</v>
      </c>
      <c r="B80" s="236" t="s">
        <v>3</v>
      </c>
      <c r="C80" s="237" t="s">
        <v>851</v>
      </c>
      <c r="D80" s="238" t="s">
        <v>28</v>
      </c>
      <c r="E80" s="4"/>
      <c r="F80" s="4"/>
      <c r="G80" s="4"/>
      <c r="H80" s="4"/>
      <c r="I80" s="4"/>
      <c r="J80" s="4"/>
      <c r="K80" s="4"/>
      <c r="L80" s="4"/>
    </row>
    <row r="81" spans="1:4">
      <c r="A81" s="5">
        <v>1.1000000000000001</v>
      </c>
      <c r="B81" s="59" t="s">
        <v>846</v>
      </c>
      <c r="C81" s="10">
        <f>'PRESUP.EGRESOS FUENTE FINANCIAM'!C433</f>
        <v>7588655.0999999996</v>
      </c>
      <c r="D81" s="8">
        <f>C81/$C$88</f>
        <v>0.22435709502298057</v>
      </c>
    </row>
    <row r="82" spans="1:4">
      <c r="A82" s="5">
        <v>1.2</v>
      </c>
      <c r="B82" s="9" t="s">
        <v>31</v>
      </c>
      <c r="C82" s="10">
        <f>'PRESUP.EGRESOS FUENTE FINANCIAM'!D433</f>
        <v>0</v>
      </c>
      <c r="D82" s="8">
        <f t="shared" ref="D82:D87" si="13">C82/$C$88</f>
        <v>0</v>
      </c>
    </row>
    <row r="83" spans="1:4">
      <c r="A83" s="5">
        <v>1.3</v>
      </c>
      <c r="B83" s="9" t="s">
        <v>1049</v>
      </c>
      <c r="C83" s="10">
        <f>'PRESUP.EGRESOS FUENTE FINANCIAM'!E433</f>
        <v>0</v>
      </c>
      <c r="D83" s="8">
        <f t="shared" si="13"/>
        <v>0</v>
      </c>
    </row>
    <row r="84" spans="1:4">
      <c r="A84" s="5">
        <v>1.4</v>
      </c>
      <c r="B84" s="9" t="s">
        <v>32</v>
      </c>
      <c r="C84" s="10">
        <f>'PRESUP.EGRESOS FUENTE FINANCIAM'!F433</f>
        <v>0</v>
      </c>
      <c r="D84" s="8">
        <f t="shared" si="13"/>
        <v>0</v>
      </c>
    </row>
    <row r="85" spans="1:4">
      <c r="A85" s="5">
        <v>1.5</v>
      </c>
      <c r="B85" s="9" t="s">
        <v>33</v>
      </c>
      <c r="C85" s="10">
        <f>'PRESUP.EGRESOS FUENTE FINANCIAM'!G433</f>
        <v>26172251</v>
      </c>
      <c r="D85" s="8">
        <f t="shared" si="13"/>
        <v>0.77377745162938005</v>
      </c>
    </row>
    <row r="86" spans="1:4">
      <c r="A86" s="5">
        <v>1.6</v>
      </c>
      <c r="B86" s="9" t="s">
        <v>1106</v>
      </c>
      <c r="C86" s="10">
        <f>'PRESUP.EGRESOS FUENTE FINANCIAM'!H433</f>
        <v>63097.1</v>
      </c>
      <c r="D86" s="8">
        <f t="shared" si="13"/>
        <v>1.865453347639229E-3</v>
      </c>
    </row>
    <row r="87" spans="1:4">
      <c r="A87" s="5">
        <v>1.7</v>
      </c>
      <c r="B87" s="9" t="s">
        <v>1050</v>
      </c>
      <c r="C87" s="10">
        <f>'PRESUP.EGRESOS FUENTE FINANCIAM'!I433</f>
        <v>0</v>
      </c>
      <c r="D87" s="8">
        <f t="shared" si="13"/>
        <v>0</v>
      </c>
    </row>
    <row r="88" spans="1:4">
      <c r="A88" s="239"/>
      <c r="B88" s="233" t="s">
        <v>850</v>
      </c>
      <c r="C88" s="234">
        <f>SUM(C81:C87)</f>
        <v>33824003.200000003</v>
      </c>
      <c r="D88" s="240">
        <f>SUM(D81:D87)</f>
        <v>0.99999999999999978</v>
      </c>
    </row>
    <row r="91" spans="1:4" ht="36.6" customHeight="1">
      <c r="A91" s="449" t="s">
        <v>1052</v>
      </c>
      <c r="B91" s="449"/>
      <c r="C91" s="449"/>
      <c r="D91" s="449"/>
    </row>
    <row r="92" spans="1:4" ht="12.75" customHeight="1">
      <c r="A92" s="119"/>
      <c r="B92" s="119"/>
      <c r="C92" s="120"/>
      <c r="D92" s="121"/>
    </row>
    <row r="93" spans="1:4" ht="19.149999999999999" customHeight="1">
      <c r="A93" s="5">
        <v>2.5</v>
      </c>
      <c r="B93" s="9" t="s">
        <v>33</v>
      </c>
      <c r="C93" s="10">
        <f>'PRESUP.EGRESOS FUENTE FINANCIAM'!J433</f>
        <v>0</v>
      </c>
      <c r="D93" s="8" t="e">
        <f>C93/$C$96</f>
        <v>#DIV/0!</v>
      </c>
    </row>
    <row r="94" spans="1:4" ht="19.149999999999999" customHeight="1">
      <c r="A94" s="5">
        <v>2.6</v>
      </c>
      <c r="B94" s="9" t="s">
        <v>1106</v>
      </c>
      <c r="C94" s="10">
        <f>'PRESUP.EGRESOS FUENTE FINANCIAM'!K433</f>
        <v>0</v>
      </c>
      <c r="D94" s="8" t="e">
        <f t="shared" ref="D94:D95" si="14">C94/$C$96</f>
        <v>#DIV/0!</v>
      </c>
    </row>
    <row r="95" spans="1:4" ht="24" customHeight="1">
      <c r="A95" s="5">
        <v>2.7</v>
      </c>
      <c r="B95" s="267" t="s">
        <v>1066</v>
      </c>
      <c r="C95" s="10">
        <f>'PRESUP.EGRESOS FUENTE FINANCIAM'!L433</f>
        <v>0</v>
      </c>
      <c r="D95" s="8" t="e">
        <f t="shared" si="14"/>
        <v>#DIV/0!</v>
      </c>
    </row>
    <row r="96" spans="1:4">
      <c r="A96" s="239"/>
      <c r="B96" s="233" t="s">
        <v>850</v>
      </c>
      <c r="C96" s="234">
        <f>SUM(C93:C95)</f>
        <v>0</v>
      </c>
      <c r="D96" s="240" t="e">
        <f>SUM(D93:D95)</f>
        <v>#DIV/0!</v>
      </c>
    </row>
  </sheetData>
  <sheetProtection algorithmName="SHA-512" hashValue="FFC37WrC6IIwvGMMhuYFVNTmqPkCOgwUmbNOMuSJxzW2xJDGRljzhVQ4U2UkdrkVE26fVCqezi7Kl228oGe5nQ==" saltValue="Oi6Mgg3uEJyW0l7UNEMCgA==" spinCount="100000" sheet="1" objects="1" scenarios="1"/>
  <mergeCells count="78">
    <mergeCell ref="B12:D12"/>
    <mergeCell ref="B16:D16"/>
    <mergeCell ref="B22:D22"/>
    <mergeCell ref="B23:D23"/>
    <mergeCell ref="B25:D25"/>
    <mergeCell ref="B14:D14"/>
    <mergeCell ref="B24:D24"/>
    <mergeCell ref="B20:D20"/>
    <mergeCell ref="B21:D21"/>
    <mergeCell ref="B7:D7"/>
    <mergeCell ref="B8:D8"/>
    <mergeCell ref="B9:D9"/>
    <mergeCell ref="B10:D10"/>
    <mergeCell ref="B11:D11"/>
    <mergeCell ref="B51:D51"/>
    <mergeCell ref="B55:D55"/>
    <mergeCell ref="A91:D91"/>
    <mergeCell ref="B30:D30"/>
    <mergeCell ref="B52:D52"/>
    <mergeCell ref="B67:D67"/>
    <mergeCell ref="B50:D50"/>
    <mergeCell ref="B40:D40"/>
    <mergeCell ref="B41:D41"/>
    <mergeCell ref="B53:D53"/>
    <mergeCell ref="B46:D46"/>
    <mergeCell ref="B66:D66"/>
    <mergeCell ref="B63:D63"/>
    <mergeCell ref="B58:D58"/>
    <mergeCell ref="B59:D59"/>
    <mergeCell ref="B60:D60"/>
    <mergeCell ref="B6:D6"/>
    <mergeCell ref="B42:D42"/>
    <mergeCell ref="B28:D28"/>
    <mergeCell ref="B29:D29"/>
    <mergeCell ref="B31:D31"/>
    <mergeCell ref="B32:D32"/>
    <mergeCell ref="B17:D17"/>
    <mergeCell ref="B18:D18"/>
    <mergeCell ref="B19:D19"/>
    <mergeCell ref="B13:D13"/>
    <mergeCell ref="B15:D15"/>
    <mergeCell ref="B33:D33"/>
    <mergeCell ref="B35:D35"/>
    <mergeCell ref="B36:D36"/>
    <mergeCell ref="B37:D37"/>
    <mergeCell ref="B38:D38"/>
    <mergeCell ref="B64:D64"/>
    <mergeCell ref="B61:D61"/>
    <mergeCell ref="B54:D54"/>
    <mergeCell ref="B57:D57"/>
    <mergeCell ref="B56:D56"/>
    <mergeCell ref="B34:D34"/>
    <mergeCell ref="B39:D39"/>
    <mergeCell ref="B27:D27"/>
    <mergeCell ref="B26:D26"/>
    <mergeCell ref="A79:D79"/>
    <mergeCell ref="A73:D73"/>
    <mergeCell ref="A70:I70"/>
    <mergeCell ref="B62:D62"/>
    <mergeCell ref="B65:D65"/>
    <mergeCell ref="A69:D69"/>
    <mergeCell ref="B47:D47"/>
    <mergeCell ref="B48:D48"/>
    <mergeCell ref="B49:D49"/>
    <mergeCell ref="B43:D43"/>
    <mergeCell ref="B44:D44"/>
    <mergeCell ref="B45:D45"/>
    <mergeCell ref="A1:L1"/>
    <mergeCell ref="A2:L2"/>
    <mergeCell ref="F3:F4"/>
    <mergeCell ref="G3:G4"/>
    <mergeCell ref="J3:J4"/>
    <mergeCell ref="K3:K4"/>
    <mergeCell ref="L3:L4"/>
    <mergeCell ref="I3:I4"/>
    <mergeCell ref="A3:D4"/>
    <mergeCell ref="E3:E4"/>
    <mergeCell ref="H3:H4"/>
  </mergeCells>
  <dataValidations count="1">
    <dataValidation type="whole" operator="greaterThanOrEqual" allowBlank="1" showInputMessage="1" showErrorMessage="1" sqref="H65:H68 F37:G40 H61 F17:G21 F26:G31 F7:G15 F33:G35 F58:G68 E6:E15 E57:E68 E52:G56 E17:E41 E51:H51 F22:H22 F25:H25 F32:H32 F36:H36 F41:H41 F6:H6 F57:H57 F23:G24 J6:L15 J17:L41 J51:L68">
      <formula1>0</formula1>
    </dataValidation>
  </dataValidations>
  <printOptions horizontalCentered="1"/>
  <pageMargins left="0.98425196850393704" right="0.55118110236220474" top="0.55118110236220474" bottom="1.0236220472440944" header="0.35433070866141736" footer="0.59055118110236227"/>
  <pageSetup paperSize="5" scale="75" orientation="landscape" horizontalDpi="4294967295" verticalDpi="4294967295" r:id="rId1"/>
  <headerFooter>
    <oddFooter xml:space="preserve">&amp;L&amp;"-,Cursiva"&amp;10       Ejercicio Fiscal 2019&amp;R&amp;"-,Cursiva"&amp;10Página &amp;P de &amp;N&amp;K00+000--&amp;11---&amp;"-,Normal"------    </oddFooter>
  </headerFooter>
  <rowBreaks count="1" manualBreakCount="1">
    <brk id="7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00736F"/>
  </sheetPr>
  <dimension ref="A1:IZ222"/>
  <sheetViews>
    <sheetView showGridLines="0" view="pageBreakPreview" zoomScale="60" zoomScaleNormal="85" workbookViewId="0">
      <selection activeCell="H3" sqref="H3:H4"/>
    </sheetView>
  </sheetViews>
  <sheetFormatPr baseColWidth="10" defaultColWidth="0" defaultRowHeight="15" customHeight="1" zeroHeight="1"/>
  <cols>
    <col min="1" max="1" width="8.42578125" style="20" customWidth="1"/>
    <col min="2" max="2" width="32.85546875" style="18" customWidth="1"/>
    <col min="3" max="3" width="17.140625" style="22" customWidth="1"/>
    <col min="4" max="4" width="15.42578125" style="23" customWidth="1"/>
    <col min="5" max="5" width="18.7109375" style="18" customWidth="1"/>
    <col min="6" max="6" width="20" style="18" customWidth="1"/>
    <col min="7" max="7" width="18.85546875" style="18" customWidth="1"/>
    <col min="8" max="8" width="18.7109375" style="18" customWidth="1"/>
    <col min="9" max="9" width="23.7109375" style="18" customWidth="1"/>
    <col min="10" max="11" width="21.42578125" style="18" customWidth="1"/>
    <col min="12" max="12" width="20.42578125" style="18" customWidth="1"/>
    <col min="13" max="14" width="0" style="18" hidden="1" customWidth="1"/>
    <col min="15" max="22" width="11.42578125" style="18" hidden="1" customWidth="1"/>
    <col min="23" max="88" width="0" style="18" hidden="1" customWidth="1"/>
    <col min="89" max="16384" width="11.42578125" style="18" hidden="1"/>
  </cols>
  <sheetData>
    <row r="1" spans="1:12" ht="27" customHeight="1">
      <c r="A1" s="441" t="s">
        <v>1144</v>
      </c>
      <c r="B1" s="441"/>
      <c r="C1" s="441"/>
      <c r="D1" s="441"/>
      <c r="E1" s="441"/>
      <c r="F1" s="441"/>
      <c r="G1" s="441"/>
      <c r="H1" s="441"/>
      <c r="I1" s="441"/>
      <c r="J1" s="441"/>
      <c r="K1" s="441"/>
      <c r="L1" s="441"/>
    </row>
    <row r="2" spans="1:12" ht="21" customHeight="1">
      <c r="A2" s="443" t="str">
        <f>'ESTIMACIÓN DE INGRESOS'!A2:C2</f>
        <v>Nombre del Municipio: CAÑADAS DE OBREGÓN</v>
      </c>
      <c r="B2" s="443"/>
      <c r="C2" s="443"/>
      <c r="D2" s="443"/>
      <c r="E2" s="443"/>
      <c r="F2" s="443"/>
      <c r="G2" s="443"/>
      <c r="H2" s="443"/>
      <c r="I2" s="443"/>
      <c r="J2" s="443"/>
      <c r="K2" s="443"/>
      <c r="L2" s="443"/>
    </row>
    <row r="3" spans="1:12" s="13" customFormat="1" ht="9.75" customHeight="1">
      <c r="A3" s="485" t="s">
        <v>5</v>
      </c>
      <c r="B3" s="485"/>
      <c r="C3" s="485"/>
      <c r="D3" s="485"/>
      <c r="E3" s="465" t="s">
        <v>1093</v>
      </c>
      <c r="F3" s="465" t="s">
        <v>1094</v>
      </c>
      <c r="G3" s="484" t="s">
        <v>908</v>
      </c>
      <c r="H3" s="465" t="s">
        <v>909</v>
      </c>
      <c r="I3" s="482" t="s">
        <v>910</v>
      </c>
      <c r="J3" s="465" t="s">
        <v>1095</v>
      </c>
      <c r="K3" s="465" t="s">
        <v>1096</v>
      </c>
      <c r="L3" s="465" t="s">
        <v>1097</v>
      </c>
    </row>
    <row r="4" spans="1:12" s="13" customFormat="1" ht="11.25" customHeight="1">
      <c r="A4" s="485"/>
      <c r="B4" s="485"/>
      <c r="C4" s="485"/>
      <c r="D4" s="485"/>
      <c r="E4" s="465"/>
      <c r="F4" s="465"/>
      <c r="G4" s="484"/>
      <c r="H4" s="465"/>
      <c r="I4" s="482"/>
      <c r="J4" s="465"/>
      <c r="K4" s="465"/>
      <c r="L4" s="465"/>
    </row>
    <row r="5" spans="1:12" s="13" customFormat="1" ht="15.75">
      <c r="A5" s="384" t="s">
        <v>34</v>
      </c>
      <c r="B5" s="385"/>
      <c r="C5" s="385"/>
      <c r="D5" s="385"/>
      <c r="E5" s="385"/>
      <c r="F5" s="385"/>
      <c r="G5" s="385"/>
      <c r="H5" s="384"/>
      <c r="I5" s="386"/>
      <c r="J5" s="391"/>
      <c r="K5" s="391"/>
      <c r="L5" s="392"/>
    </row>
    <row r="6" spans="1:12" s="13" customFormat="1" ht="15" customHeight="1">
      <c r="A6" s="241">
        <v>1000</v>
      </c>
      <c r="B6" s="483" t="s">
        <v>35</v>
      </c>
      <c r="C6" s="483"/>
      <c r="D6" s="483"/>
      <c r="E6" s="307">
        <f>SUM(E7:E13)</f>
        <v>0</v>
      </c>
      <c r="F6" s="307">
        <f>SUM(F7:F13)</f>
        <v>0</v>
      </c>
      <c r="G6" s="307">
        <f>SUM(G7:G13)</f>
        <v>0</v>
      </c>
      <c r="H6" s="387">
        <f>SUM(H7:H13)</f>
        <v>11703391.399999999</v>
      </c>
      <c r="I6" s="242" t="e">
        <f>H6/E6-1</f>
        <v>#DIV/0!</v>
      </c>
      <c r="J6" s="307">
        <f>SUM(J7:J13)</f>
        <v>12288560.970000001</v>
      </c>
      <c r="K6" s="307">
        <f>SUM(K7:K13)</f>
        <v>0</v>
      </c>
      <c r="L6" s="307">
        <f>SUM(L7:L13)</f>
        <v>0</v>
      </c>
    </row>
    <row r="7" spans="1:12" s="13" customFormat="1" ht="15" customHeight="1">
      <c r="A7" s="48">
        <v>1100</v>
      </c>
      <c r="B7" s="468" t="s">
        <v>36</v>
      </c>
      <c r="C7" s="468"/>
      <c r="D7" s="468"/>
      <c r="E7" s="308"/>
      <c r="F7" s="308"/>
      <c r="G7" s="308"/>
      <c r="H7" s="388">
        <f>'PRESUP.EGRESOS FUENTE FINANCIAM'!M7</f>
        <v>8427674</v>
      </c>
      <c r="I7" s="55" t="e">
        <f>H7/E7-1</f>
        <v>#DIV/0!</v>
      </c>
      <c r="J7" s="308">
        <f>H7*1.05</f>
        <v>8849057.7000000011</v>
      </c>
      <c r="K7" s="308"/>
      <c r="L7" s="308"/>
    </row>
    <row r="8" spans="1:12" s="13" customFormat="1" ht="15" customHeight="1">
      <c r="A8" s="48">
        <v>1200</v>
      </c>
      <c r="B8" s="468" t="s">
        <v>37</v>
      </c>
      <c r="C8" s="468"/>
      <c r="D8" s="468"/>
      <c r="E8" s="308"/>
      <c r="F8" s="308"/>
      <c r="G8" s="308"/>
      <c r="H8" s="388">
        <f>'PRESUP.EGRESOS FUENTE FINANCIAM'!M12</f>
        <v>1762004.2</v>
      </c>
      <c r="I8" s="55" t="e">
        <f t="shared" ref="I8:I13" si="0">H8/E8-1</f>
        <v>#DIV/0!</v>
      </c>
      <c r="J8" s="308">
        <f t="shared" ref="J8:J13" si="1">H8*1.05</f>
        <v>1850104.41</v>
      </c>
      <c r="K8" s="308"/>
      <c r="L8" s="308"/>
    </row>
    <row r="9" spans="1:12" s="13" customFormat="1" ht="15" customHeight="1">
      <c r="A9" s="48">
        <v>1300</v>
      </c>
      <c r="B9" s="468" t="s">
        <v>38</v>
      </c>
      <c r="C9" s="468"/>
      <c r="D9" s="468"/>
      <c r="E9" s="309"/>
      <c r="F9" s="309"/>
      <c r="G9" s="309"/>
      <c r="H9" s="388">
        <f>'PRESUP.EGRESOS FUENTE FINANCIAM'!M17</f>
        <v>1497763.2</v>
      </c>
      <c r="I9" s="55" t="e">
        <f t="shared" si="0"/>
        <v>#DIV/0!</v>
      </c>
      <c r="J9" s="308">
        <f t="shared" si="1"/>
        <v>1572651.36</v>
      </c>
      <c r="K9" s="309"/>
      <c r="L9" s="309"/>
    </row>
    <row r="10" spans="1:12" s="13" customFormat="1" ht="15" customHeight="1">
      <c r="A10" s="48">
        <v>1400</v>
      </c>
      <c r="B10" s="468" t="s">
        <v>39</v>
      </c>
      <c r="C10" s="468"/>
      <c r="D10" s="468"/>
      <c r="E10" s="309"/>
      <c r="F10" s="309"/>
      <c r="G10" s="309"/>
      <c r="H10" s="388">
        <f>'PRESUP.EGRESOS FUENTE FINANCIAM'!M26</f>
        <v>12100</v>
      </c>
      <c r="I10" s="55" t="e">
        <f t="shared" si="0"/>
        <v>#DIV/0!</v>
      </c>
      <c r="J10" s="308">
        <f t="shared" si="1"/>
        <v>12705</v>
      </c>
      <c r="K10" s="309"/>
      <c r="L10" s="309"/>
    </row>
    <row r="11" spans="1:12" s="13" customFormat="1" ht="15" customHeight="1">
      <c r="A11" s="48">
        <v>1500</v>
      </c>
      <c r="B11" s="468" t="s">
        <v>40</v>
      </c>
      <c r="C11" s="468"/>
      <c r="D11" s="468"/>
      <c r="E11" s="309"/>
      <c r="F11" s="309"/>
      <c r="G11" s="309"/>
      <c r="H11" s="388">
        <f>'PRESUP.EGRESOS FUENTE FINANCIAM'!M31</f>
        <v>3850</v>
      </c>
      <c r="I11" s="55" t="e">
        <f t="shared" si="0"/>
        <v>#DIV/0!</v>
      </c>
      <c r="J11" s="308">
        <f t="shared" si="1"/>
        <v>4042.5</v>
      </c>
      <c r="K11" s="309"/>
      <c r="L11" s="309"/>
    </row>
    <row r="12" spans="1:12" s="13" customFormat="1" ht="15" customHeight="1">
      <c r="A12" s="48">
        <v>1600</v>
      </c>
      <c r="B12" s="468" t="s">
        <v>41</v>
      </c>
      <c r="C12" s="468"/>
      <c r="D12" s="468"/>
      <c r="E12" s="309"/>
      <c r="F12" s="309"/>
      <c r="G12" s="309"/>
      <c r="H12" s="388">
        <f>'PRESUP.EGRESOS FUENTE FINANCIAM'!M38</f>
        <v>0</v>
      </c>
      <c r="I12" s="55" t="e">
        <f t="shared" si="0"/>
        <v>#DIV/0!</v>
      </c>
      <c r="J12" s="308">
        <f t="shared" si="1"/>
        <v>0</v>
      </c>
      <c r="K12" s="309"/>
      <c r="L12" s="309"/>
    </row>
    <row r="13" spans="1:12" s="13" customFormat="1" ht="15" customHeight="1">
      <c r="A13" s="48">
        <v>1700</v>
      </c>
      <c r="B13" s="469" t="s">
        <v>42</v>
      </c>
      <c r="C13" s="470"/>
      <c r="D13" s="471"/>
      <c r="E13" s="308"/>
      <c r="F13" s="308"/>
      <c r="G13" s="308"/>
      <c r="H13" s="388">
        <f>'PRESUP.EGRESOS FUENTE FINANCIAM'!M40</f>
        <v>0</v>
      </c>
      <c r="I13" s="55" t="e">
        <f t="shared" si="0"/>
        <v>#DIV/0!</v>
      </c>
      <c r="J13" s="308">
        <f t="shared" si="1"/>
        <v>0</v>
      </c>
      <c r="K13" s="308"/>
      <c r="L13" s="308"/>
    </row>
    <row r="14" spans="1:12" s="13" customFormat="1" ht="15" customHeight="1">
      <c r="A14" s="243">
        <v>2000</v>
      </c>
      <c r="B14" s="472" t="s">
        <v>43</v>
      </c>
      <c r="C14" s="472"/>
      <c r="D14" s="472"/>
      <c r="E14" s="310">
        <f>SUM(E15:E23)</f>
        <v>0</v>
      </c>
      <c r="F14" s="310">
        <f>SUM(F15:F23)</f>
        <v>0</v>
      </c>
      <c r="G14" s="310">
        <f>SUM(G15:G23)</f>
        <v>0</v>
      </c>
      <c r="H14" s="389">
        <f>SUM(H15:H23)</f>
        <v>5941669.75</v>
      </c>
      <c r="I14" s="244" t="e">
        <f>H14/E14-1</f>
        <v>#DIV/0!</v>
      </c>
      <c r="J14" s="310">
        <f>SUM(J15:J23)</f>
        <v>6238753.2374999998</v>
      </c>
      <c r="K14" s="310">
        <f>SUM(K15:K23)</f>
        <v>0</v>
      </c>
      <c r="L14" s="310">
        <f>SUM(L15:L23)</f>
        <v>0</v>
      </c>
    </row>
    <row r="15" spans="1:12" s="13" customFormat="1" ht="15" customHeight="1">
      <c r="A15" s="48">
        <v>2100</v>
      </c>
      <c r="B15" s="468" t="s">
        <v>44</v>
      </c>
      <c r="C15" s="468"/>
      <c r="D15" s="468"/>
      <c r="E15" s="308"/>
      <c r="F15" s="308"/>
      <c r="G15" s="308"/>
      <c r="H15" s="388">
        <f>'PRESUP.EGRESOS FUENTE FINANCIAM'!M44</f>
        <v>321523.90000000002</v>
      </c>
      <c r="I15" s="55" t="e">
        <f>H15/E15-1</f>
        <v>#DIV/0!</v>
      </c>
      <c r="J15" s="308">
        <f>H15*1.05</f>
        <v>337600.09500000003</v>
      </c>
      <c r="K15" s="308"/>
      <c r="L15" s="308"/>
    </row>
    <row r="16" spans="1:12" s="13" customFormat="1" ht="15" customHeight="1">
      <c r="A16" s="48">
        <v>2200</v>
      </c>
      <c r="B16" s="468" t="s">
        <v>1108</v>
      </c>
      <c r="C16" s="468"/>
      <c r="D16" s="468"/>
      <c r="E16" s="308"/>
      <c r="F16" s="308"/>
      <c r="G16" s="308"/>
      <c r="H16" s="388">
        <f>'PRESUP.EGRESOS FUENTE FINANCIAM'!M53</f>
        <v>315000</v>
      </c>
      <c r="I16" s="55" t="e">
        <f t="shared" ref="I16:I23" si="2">H16/E16-1</f>
        <v>#DIV/0!</v>
      </c>
      <c r="J16" s="308">
        <f t="shared" ref="J16:J23" si="3">H16*1.05</f>
        <v>330750</v>
      </c>
      <c r="K16" s="308"/>
      <c r="L16" s="308"/>
    </row>
    <row r="17" spans="1:12" s="13" customFormat="1" ht="15" customHeight="1">
      <c r="A17" s="48">
        <v>2300</v>
      </c>
      <c r="B17" s="468" t="s">
        <v>45</v>
      </c>
      <c r="C17" s="468"/>
      <c r="D17" s="468"/>
      <c r="E17" s="309"/>
      <c r="F17" s="309"/>
      <c r="G17" s="309"/>
      <c r="H17" s="388">
        <f>'PRESUP.EGRESOS FUENTE FINANCIAM'!M57</f>
        <v>0</v>
      </c>
      <c r="I17" s="55" t="e">
        <f t="shared" si="2"/>
        <v>#DIV/0!</v>
      </c>
      <c r="J17" s="308">
        <f t="shared" si="3"/>
        <v>0</v>
      </c>
      <c r="K17" s="309"/>
      <c r="L17" s="309"/>
    </row>
    <row r="18" spans="1:12" s="13" customFormat="1" ht="15" customHeight="1">
      <c r="A18" s="48">
        <v>2400</v>
      </c>
      <c r="B18" s="468" t="s">
        <v>46</v>
      </c>
      <c r="C18" s="468"/>
      <c r="D18" s="468"/>
      <c r="E18" s="309"/>
      <c r="F18" s="309"/>
      <c r="G18" s="309"/>
      <c r="H18" s="388">
        <f>'PRESUP.EGRESOS FUENTE FINANCIAM'!M67</f>
        <v>613095</v>
      </c>
      <c r="I18" s="55" t="e">
        <f t="shared" si="2"/>
        <v>#DIV/0!</v>
      </c>
      <c r="J18" s="308">
        <f t="shared" si="3"/>
        <v>643749.75</v>
      </c>
      <c r="K18" s="309"/>
      <c r="L18" s="309"/>
    </row>
    <row r="19" spans="1:12" s="13" customFormat="1" ht="15" customHeight="1">
      <c r="A19" s="48">
        <v>2500</v>
      </c>
      <c r="B19" s="468" t="s">
        <v>47</v>
      </c>
      <c r="C19" s="468"/>
      <c r="D19" s="468"/>
      <c r="E19" s="309"/>
      <c r="F19" s="309"/>
      <c r="G19" s="309"/>
      <c r="H19" s="388">
        <f>'PRESUP.EGRESOS FUENTE FINANCIAM'!M77</f>
        <v>1008400</v>
      </c>
      <c r="I19" s="55" t="e">
        <f t="shared" si="2"/>
        <v>#DIV/0!</v>
      </c>
      <c r="J19" s="308">
        <f t="shared" si="3"/>
        <v>1058820</v>
      </c>
      <c r="K19" s="309"/>
      <c r="L19" s="309"/>
    </row>
    <row r="20" spans="1:12" s="13" customFormat="1" ht="15" customHeight="1">
      <c r="A20" s="48">
        <v>2600</v>
      </c>
      <c r="B20" s="468" t="s">
        <v>48</v>
      </c>
      <c r="C20" s="468"/>
      <c r="D20" s="468"/>
      <c r="E20" s="309"/>
      <c r="F20" s="309"/>
      <c r="G20" s="309"/>
      <c r="H20" s="388">
        <f>'PRESUP.EGRESOS FUENTE FINANCIAM'!M85</f>
        <v>2993600.85</v>
      </c>
      <c r="I20" s="55" t="e">
        <f t="shared" si="2"/>
        <v>#DIV/0!</v>
      </c>
      <c r="J20" s="308">
        <f t="shared" si="3"/>
        <v>3143280.8925000001</v>
      </c>
      <c r="K20" s="309"/>
      <c r="L20" s="309"/>
    </row>
    <row r="21" spans="1:12" s="13" customFormat="1" ht="15" customHeight="1">
      <c r="A21" s="48">
        <v>2700</v>
      </c>
      <c r="B21" s="469" t="s">
        <v>49</v>
      </c>
      <c r="C21" s="470"/>
      <c r="D21" s="471"/>
      <c r="E21" s="309"/>
      <c r="F21" s="309"/>
      <c r="G21" s="309"/>
      <c r="H21" s="388">
        <f>'PRESUP.EGRESOS FUENTE FINANCIAM'!M88</f>
        <v>81850</v>
      </c>
      <c r="I21" s="55" t="e">
        <f t="shared" si="2"/>
        <v>#DIV/0!</v>
      </c>
      <c r="J21" s="308">
        <f t="shared" si="3"/>
        <v>85942.5</v>
      </c>
      <c r="K21" s="309"/>
      <c r="L21" s="309"/>
    </row>
    <row r="22" spans="1:12" s="13" customFormat="1" ht="15" customHeight="1">
      <c r="A22" s="48">
        <v>2800</v>
      </c>
      <c r="B22" s="469" t="s">
        <v>50</v>
      </c>
      <c r="C22" s="470"/>
      <c r="D22" s="471"/>
      <c r="E22" s="309"/>
      <c r="F22" s="309"/>
      <c r="G22" s="309"/>
      <c r="H22" s="388">
        <f>'PRESUP.EGRESOS FUENTE FINANCIAM'!M94</f>
        <v>2000</v>
      </c>
      <c r="I22" s="55" t="e">
        <f t="shared" si="2"/>
        <v>#DIV/0!</v>
      </c>
      <c r="J22" s="308">
        <f t="shared" si="3"/>
        <v>2100</v>
      </c>
      <c r="K22" s="309"/>
      <c r="L22" s="309"/>
    </row>
    <row r="23" spans="1:12" s="13" customFormat="1" ht="15" customHeight="1">
      <c r="A23" s="48">
        <v>2900</v>
      </c>
      <c r="B23" s="468" t="s">
        <v>51</v>
      </c>
      <c r="C23" s="468"/>
      <c r="D23" s="468"/>
      <c r="E23" s="309"/>
      <c r="F23" s="309"/>
      <c r="G23" s="309"/>
      <c r="H23" s="388">
        <f>'PRESUP.EGRESOS FUENTE FINANCIAM'!M98</f>
        <v>606200</v>
      </c>
      <c r="I23" s="55" t="e">
        <f t="shared" si="2"/>
        <v>#DIV/0!</v>
      </c>
      <c r="J23" s="308">
        <f t="shared" si="3"/>
        <v>636510</v>
      </c>
      <c r="K23" s="309"/>
      <c r="L23" s="309"/>
    </row>
    <row r="24" spans="1:12" s="13" customFormat="1" ht="15" customHeight="1">
      <c r="A24" s="243">
        <v>3000</v>
      </c>
      <c r="B24" s="472" t="s">
        <v>52</v>
      </c>
      <c r="C24" s="472"/>
      <c r="D24" s="472"/>
      <c r="E24" s="310">
        <f>SUM(E25:E33)</f>
        <v>0</v>
      </c>
      <c r="F24" s="310">
        <f>SUM(F25:F33)</f>
        <v>0</v>
      </c>
      <c r="G24" s="310">
        <f>SUM(G25:G33)</f>
        <v>0</v>
      </c>
      <c r="H24" s="389">
        <f>SUM(H25:H33)</f>
        <v>8923086.9499999993</v>
      </c>
      <c r="I24" s="244" t="e">
        <f>H24/E24-1</f>
        <v>#DIV/0!</v>
      </c>
      <c r="J24" s="310">
        <f>SUM(J25:J33)</f>
        <v>9369241.2974999994</v>
      </c>
      <c r="K24" s="310">
        <f>SUM(K25:K33)</f>
        <v>0</v>
      </c>
      <c r="L24" s="310">
        <f>SUM(L25:L33)</f>
        <v>0</v>
      </c>
    </row>
    <row r="25" spans="1:12" s="13" customFormat="1" ht="15" customHeight="1">
      <c r="A25" s="48">
        <v>3100</v>
      </c>
      <c r="B25" s="468" t="s">
        <v>53</v>
      </c>
      <c r="C25" s="468"/>
      <c r="D25" s="468"/>
      <c r="E25" s="308"/>
      <c r="F25" s="308"/>
      <c r="G25" s="308"/>
      <c r="H25" s="388">
        <f>'PRESUP.EGRESOS FUENTE FINANCIAM'!M109</f>
        <v>5312626.95</v>
      </c>
      <c r="I25" s="55" t="e">
        <f>H25/E25-1</f>
        <v>#DIV/0!</v>
      </c>
      <c r="J25" s="308">
        <f>H25*1.05</f>
        <v>5578258.2975000003</v>
      </c>
      <c r="K25" s="308"/>
      <c r="L25" s="308"/>
    </row>
    <row r="26" spans="1:12" s="13" customFormat="1" ht="15" customHeight="1">
      <c r="A26" s="48">
        <v>3200</v>
      </c>
      <c r="B26" s="468" t="s">
        <v>54</v>
      </c>
      <c r="C26" s="468"/>
      <c r="D26" s="468"/>
      <c r="E26" s="308"/>
      <c r="F26" s="308"/>
      <c r="G26" s="308"/>
      <c r="H26" s="388">
        <f>'PRESUP.EGRESOS FUENTE FINANCIAM'!M119</f>
        <v>420000</v>
      </c>
      <c r="I26" s="55" t="e">
        <f t="shared" ref="I26:I32" si="4">H26/E26-1</f>
        <v>#DIV/0!</v>
      </c>
      <c r="J26" s="308">
        <f t="shared" ref="J26:J33" si="5">H26*1.05</f>
        <v>441000</v>
      </c>
      <c r="K26" s="308"/>
      <c r="L26" s="308"/>
    </row>
    <row r="27" spans="1:12" s="13" customFormat="1" ht="15" customHeight="1">
      <c r="A27" s="48">
        <v>3300</v>
      </c>
      <c r="B27" s="468" t="s">
        <v>55</v>
      </c>
      <c r="C27" s="468"/>
      <c r="D27" s="468"/>
      <c r="E27" s="309"/>
      <c r="F27" s="309"/>
      <c r="G27" s="309"/>
      <c r="H27" s="388">
        <f>'PRESUP.EGRESOS FUENTE FINANCIAM'!M129</f>
        <v>345800</v>
      </c>
      <c r="I27" s="55" t="e">
        <f t="shared" si="4"/>
        <v>#DIV/0!</v>
      </c>
      <c r="J27" s="308">
        <f t="shared" si="5"/>
        <v>363090</v>
      </c>
      <c r="K27" s="309"/>
      <c r="L27" s="309"/>
    </row>
    <row r="28" spans="1:12" s="13" customFormat="1" ht="15" customHeight="1">
      <c r="A28" s="48">
        <v>3400</v>
      </c>
      <c r="B28" s="468" t="s">
        <v>56</v>
      </c>
      <c r="C28" s="468"/>
      <c r="D28" s="468"/>
      <c r="E28" s="309"/>
      <c r="F28" s="309"/>
      <c r="G28" s="309"/>
      <c r="H28" s="388">
        <f>'PRESUP.EGRESOS FUENTE FINANCIAM'!M139</f>
        <v>208125</v>
      </c>
      <c r="I28" s="55" t="e">
        <f t="shared" si="4"/>
        <v>#DIV/0!</v>
      </c>
      <c r="J28" s="308">
        <f t="shared" si="5"/>
        <v>218531.25</v>
      </c>
      <c r="K28" s="309"/>
      <c r="L28" s="309"/>
    </row>
    <row r="29" spans="1:12" s="13" customFormat="1" ht="15" customHeight="1">
      <c r="A29" s="48">
        <v>3500</v>
      </c>
      <c r="B29" s="468" t="s">
        <v>57</v>
      </c>
      <c r="C29" s="468"/>
      <c r="D29" s="468"/>
      <c r="E29" s="309"/>
      <c r="F29" s="309"/>
      <c r="G29" s="309"/>
      <c r="H29" s="388">
        <f>'PRESUP.EGRESOS FUENTE FINANCIAM'!M149</f>
        <v>305500</v>
      </c>
      <c r="I29" s="55" t="e">
        <f t="shared" si="4"/>
        <v>#DIV/0!</v>
      </c>
      <c r="J29" s="308">
        <f t="shared" si="5"/>
        <v>320775</v>
      </c>
      <c r="K29" s="309"/>
      <c r="L29" s="309"/>
    </row>
    <row r="30" spans="1:12" s="13" customFormat="1" ht="15" customHeight="1">
      <c r="A30" s="48">
        <v>3600</v>
      </c>
      <c r="B30" s="468" t="s">
        <v>58</v>
      </c>
      <c r="C30" s="468"/>
      <c r="D30" s="468"/>
      <c r="E30" s="309"/>
      <c r="F30" s="309"/>
      <c r="G30" s="309"/>
      <c r="H30" s="388">
        <f>'PRESUP.EGRESOS FUENTE FINANCIAM'!M159</f>
        <v>21135</v>
      </c>
      <c r="I30" s="55" t="e">
        <f t="shared" si="4"/>
        <v>#DIV/0!</v>
      </c>
      <c r="J30" s="308">
        <f t="shared" si="5"/>
        <v>22191.75</v>
      </c>
      <c r="K30" s="309"/>
      <c r="L30" s="309"/>
    </row>
    <row r="31" spans="1:12" s="13" customFormat="1" ht="15" customHeight="1">
      <c r="A31" s="48">
        <v>3700</v>
      </c>
      <c r="B31" s="469" t="s">
        <v>59</v>
      </c>
      <c r="C31" s="470"/>
      <c r="D31" s="471"/>
      <c r="E31" s="309"/>
      <c r="F31" s="309"/>
      <c r="G31" s="309"/>
      <c r="H31" s="388">
        <f>'PRESUP.EGRESOS FUENTE FINANCIAM'!M167</f>
        <v>128200</v>
      </c>
      <c r="I31" s="55" t="e">
        <f t="shared" si="4"/>
        <v>#DIV/0!</v>
      </c>
      <c r="J31" s="308">
        <f t="shared" si="5"/>
        <v>134610</v>
      </c>
      <c r="K31" s="309"/>
      <c r="L31" s="309"/>
    </row>
    <row r="32" spans="1:12" s="13" customFormat="1" ht="15" customHeight="1">
      <c r="A32" s="48">
        <v>3800</v>
      </c>
      <c r="B32" s="469" t="s">
        <v>60</v>
      </c>
      <c r="C32" s="470"/>
      <c r="D32" s="471"/>
      <c r="E32" s="309"/>
      <c r="F32" s="309"/>
      <c r="G32" s="309"/>
      <c r="H32" s="388">
        <f>'PRESUP.EGRESOS FUENTE FINANCIAM'!M177</f>
        <v>918000</v>
      </c>
      <c r="I32" s="55" t="e">
        <f t="shared" si="4"/>
        <v>#DIV/0!</v>
      </c>
      <c r="J32" s="308">
        <f t="shared" si="5"/>
        <v>963900</v>
      </c>
      <c r="K32" s="309"/>
      <c r="L32" s="309"/>
    </row>
    <row r="33" spans="1:12" s="13" customFormat="1" ht="15" customHeight="1">
      <c r="A33" s="48">
        <v>3900</v>
      </c>
      <c r="B33" s="468" t="s">
        <v>61</v>
      </c>
      <c r="C33" s="468"/>
      <c r="D33" s="468"/>
      <c r="E33" s="309"/>
      <c r="F33" s="309"/>
      <c r="G33" s="309"/>
      <c r="H33" s="388">
        <f>'PRESUP.EGRESOS FUENTE FINANCIAM'!M183</f>
        <v>1263700</v>
      </c>
      <c r="I33" s="55" t="e">
        <f>H33/E33-1</f>
        <v>#DIV/0!</v>
      </c>
      <c r="J33" s="308">
        <f t="shared" si="5"/>
        <v>1326885</v>
      </c>
      <c r="K33" s="309"/>
      <c r="L33" s="309"/>
    </row>
    <row r="34" spans="1:12" s="13" customFormat="1" ht="15" customHeight="1">
      <c r="A34" s="243">
        <v>4000</v>
      </c>
      <c r="B34" s="472" t="s">
        <v>62</v>
      </c>
      <c r="C34" s="472"/>
      <c r="D34" s="472"/>
      <c r="E34" s="310">
        <f>SUM(E35:E43)</f>
        <v>0</v>
      </c>
      <c r="F34" s="310">
        <f>SUM(F35:F43)</f>
        <v>0</v>
      </c>
      <c r="G34" s="310">
        <f>SUM(G35:G43)</f>
        <v>0</v>
      </c>
      <c r="H34" s="389">
        <f>SUM(H35:H43)</f>
        <v>3268194.75</v>
      </c>
      <c r="I34" s="244" t="e">
        <f>H34/E34-1</f>
        <v>#DIV/0!</v>
      </c>
      <c r="J34" s="310">
        <f>SUM(J35:J43)</f>
        <v>3431604.4874999998</v>
      </c>
      <c r="K34" s="310">
        <f>SUM(K35:K43)</f>
        <v>0</v>
      </c>
      <c r="L34" s="310">
        <f>SUM(L35:L43)</f>
        <v>0</v>
      </c>
    </row>
    <row r="35" spans="1:12" s="13" customFormat="1" ht="15.75">
      <c r="A35" s="37">
        <v>4100</v>
      </c>
      <c r="B35" s="466" t="s">
        <v>1109</v>
      </c>
      <c r="C35" s="466"/>
      <c r="D35" s="466"/>
      <c r="E35" s="308"/>
      <c r="F35" s="308"/>
      <c r="G35" s="308"/>
      <c r="H35" s="388">
        <f>'PRESUP.EGRESOS FUENTE FINANCIAM'!M194</f>
        <v>0</v>
      </c>
      <c r="I35" s="55" t="e">
        <f t="shared" ref="I35:I77" si="6">H35/E35-1</f>
        <v>#DIV/0!</v>
      </c>
      <c r="J35" s="308">
        <f>H35*1.05</f>
        <v>0</v>
      </c>
      <c r="K35" s="308"/>
      <c r="L35" s="308"/>
    </row>
    <row r="36" spans="1:12" s="13" customFormat="1" ht="15" customHeight="1">
      <c r="A36" s="37">
        <v>4200</v>
      </c>
      <c r="B36" s="466" t="s">
        <v>63</v>
      </c>
      <c r="C36" s="466"/>
      <c r="D36" s="466"/>
      <c r="E36" s="309"/>
      <c r="F36" s="309"/>
      <c r="G36" s="309"/>
      <c r="H36" s="388">
        <f>'PRESUP.EGRESOS FUENTE FINANCIAM'!M204</f>
        <v>1122000</v>
      </c>
      <c r="I36" s="55" t="e">
        <f t="shared" si="6"/>
        <v>#DIV/0!</v>
      </c>
      <c r="J36" s="308">
        <f t="shared" ref="J36:J43" si="7">H36*1.05</f>
        <v>1178100</v>
      </c>
      <c r="K36" s="309"/>
      <c r="L36" s="309"/>
    </row>
    <row r="37" spans="1:12" s="13" customFormat="1" ht="15" customHeight="1">
      <c r="A37" s="37">
        <v>4300</v>
      </c>
      <c r="B37" s="476" t="s">
        <v>64</v>
      </c>
      <c r="C37" s="477"/>
      <c r="D37" s="478"/>
      <c r="E37" s="309"/>
      <c r="F37" s="309"/>
      <c r="G37" s="309"/>
      <c r="H37" s="388">
        <f>'PRESUP.EGRESOS FUENTE FINANCIAM'!M210</f>
        <v>0</v>
      </c>
      <c r="I37" s="55" t="e">
        <f t="shared" si="6"/>
        <v>#DIV/0!</v>
      </c>
      <c r="J37" s="308">
        <f t="shared" si="7"/>
        <v>0</v>
      </c>
      <c r="K37" s="309"/>
      <c r="L37" s="309"/>
    </row>
    <row r="38" spans="1:12" s="13" customFormat="1" ht="15" customHeight="1">
      <c r="A38" s="37">
        <v>4400</v>
      </c>
      <c r="B38" s="466" t="s">
        <v>65</v>
      </c>
      <c r="C38" s="466"/>
      <c r="D38" s="466"/>
      <c r="E38" s="308"/>
      <c r="F38" s="308"/>
      <c r="G38" s="308"/>
      <c r="H38" s="388">
        <f>'PRESUP.EGRESOS FUENTE FINANCIAM'!M220</f>
        <v>777000</v>
      </c>
      <c r="I38" s="55" t="e">
        <f>H38/E38-1</f>
        <v>#DIV/0!</v>
      </c>
      <c r="J38" s="308">
        <f t="shared" si="7"/>
        <v>815850</v>
      </c>
      <c r="K38" s="308"/>
      <c r="L38" s="308"/>
    </row>
    <row r="39" spans="1:12" s="13" customFormat="1" ht="15" customHeight="1">
      <c r="A39" s="37">
        <v>4500</v>
      </c>
      <c r="B39" s="468" t="s">
        <v>66</v>
      </c>
      <c r="C39" s="468"/>
      <c r="D39" s="468"/>
      <c r="E39" s="309"/>
      <c r="F39" s="309"/>
      <c r="G39" s="309"/>
      <c r="H39" s="388">
        <f>'PRESUP.EGRESOS FUENTE FINANCIAM'!M229</f>
        <v>1369194.75</v>
      </c>
      <c r="I39" s="55" t="e">
        <f>H39/E39-1</f>
        <v>#DIV/0!</v>
      </c>
      <c r="J39" s="308">
        <f t="shared" si="7"/>
        <v>1437654.4875</v>
      </c>
      <c r="K39" s="309"/>
      <c r="L39" s="309"/>
    </row>
    <row r="40" spans="1:12" s="13" customFormat="1" ht="15" customHeight="1">
      <c r="A40" s="37">
        <v>4600</v>
      </c>
      <c r="B40" s="469" t="s">
        <v>67</v>
      </c>
      <c r="C40" s="470"/>
      <c r="D40" s="471"/>
      <c r="E40" s="309"/>
      <c r="F40" s="309"/>
      <c r="G40" s="309"/>
      <c r="H40" s="388">
        <f>'PRESUP.EGRESOS FUENTE FINANCIAM'!M233</f>
        <v>0</v>
      </c>
      <c r="I40" s="55" t="e">
        <f>H40/E40-1</f>
        <v>#DIV/0!</v>
      </c>
      <c r="J40" s="308">
        <f t="shared" si="7"/>
        <v>0</v>
      </c>
      <c r="K40" s="309"/>
      <c r="L40" s="309"/>
    </row>
    <row r="41" spans="1:12" s="13" customFormat="1" ht="15" customHeight="1">
      <c r="A41" s="37">
        <v>4700</v>
      </c>
      <c r="B41" s="469" t="s">
        <v>68</v>
      </c>
      <c r="C41" s="470"/>
      <c r="D41" s="471"/>
      <c r="E41" s="309"/>
      <c r="F41" s="309"/>
      <c r="G41" s="309"/>
      <c r="H41" s="388">
        <f>'PRESUP.EGRESOS FUENTE FINANCIAM'!M241</f>
        <v>0</v>
      </c>
      <c r="I41" s="55" t="e">
        <f>H41/E41-1</f>
        <v>#DIV/0!</v>
      </c>
      <c r="J41" s="308">
        <f t="shared" si="7"/>
        <v>0</v>
      </c>
      <c r="K41" s="309"/>
      <c r="L41" s="309"/>
    </row>
    <row r="42" spans="1:12" s="13" customFormat="1" ht="15" customHeight="1">
      <c r="A42" s="37">
        <v>4800</v>
      </c>
      <c r="B42" s="468" t="s">
        <v>69</v>
      </c>
      <c r="C42" s="468"/>
      <c r="D42" s="468"/>
      <c r="E42" s="309"/>
      <c r="F42" s="309"/>
      <c r="G42" s="309"/>
      <c r="H42" s="388">
        <f>'PRESUP.EGRESOS FUENTE FINANCIAM'!M243</f>
        <v>0</v>
      </c>
      <c r="I42" s="55" t="e">
        <f>H42/E42-1</f>
        <v>#DIV/0!</v>
      </c>
      <c r="J42" s="308">
        <f t="shared" si="7"/>
        <v>0</v>
      </c>
      <c r="K42" s="309"/>
      <c r="L42" s="309"/>
    </row>
    <row r="43" spans="1:12" s="13" customFormat="1" ht="15" customHeight="1">
      <c r="A43" s="37">
        <v>4900</v>
      </c>
      <c r="B43" s="466" t="s">
        <v>70</v>
      </c>
      <c r="C43" s="466"/>
      <c r="D43" s="466"/>
      <c r="E43" s="308"/>
      <c r="F43" s="308"/>
      <c r="G43" s="308"/>
      <c r="H43" s="388">
        <f>'PRESUP.EGRESOS FUENTE FINANCIAM'!M249</f>
        <v>0</v>
      </c>
      <c r="I43" s="55" t="e">
        <f t="shared" si="6"/>
        <v>#DIV/0!</v>
      </c>
      <c r="J43" s="308">
        <f t="shared" si="7"/>
        <v>0</v>
      </c>
      <c r="K43" s="308"/>
      <c r="L43" s="308"/>
    </row>
    <row r="44" spans="1:12" s="13" customFormat="1" ht="15" customHeight="1">
      <c r="A44" s="243">
        <v>5000</v>
      </c>
      <c r="B44" s="472" t="s">
        <v>71</v>
      </c>
      <c r="C44" s="472"/>
      <c r="D44" s="472"/>
      <c r="E44" s="310">
        <f>SUM(E45:E53)</f>
        <v>0</v>
      </c>
      <c r="F44" s="310">
        <f>SUM(F45:F53)</f>
        <v>0</v>
      </c>
      <c r="G44" s="310">
        <f>SUM(G45:G53)</f>
        <v>0</v>
      </c>
      <c r="H44" s="389">
        <f>SUM(H45:H53)</f>
        <v>426097.1</v>
      </c>
      <c r="I44" s="244" t="e">
        <f t="shared" si="6"/>
        <v>#DIV/0!</v>
      </c>
      <c r="J44" s="310">
        <f>SUM(J45:J53)</f>
        <v>447401.95500000002</v>
      </c>
      <c r="K44" s="310">
        <f>SUM(K45:K53)</f>
        <v>0</v>
      </c>
      <c r="L44" s="310">
        <f>SUM(L45:L53)</f>
        <v>0</v>
      </c>
    </row>
    <row r="45" spans="1:12" s="13" customFormat="1" ht="15" customHeight="1">
      <c r="A45" s="37">
        <v>5100</v>
      </c>
      <c r="B45" s="466" t="s">
        <v>72</v>
      </c>
      <c r="C45" s="466"/>
      <c r="D45" s="466"/>
      <c r="E45" s="308"/>
      <c r="F45" s="308"/>
      <c r="G45" s="308"/>
      <c r="H45" s="388">
        <f>'PRESUP.EGRESOS FUENTE FINANCIAM'!M254</f>
        <v>63097.1</v>
      </c>
      <c r="I45" s="55" t="e">
        <f t="shared" si="6"/>
        <v>#DIV/0!</v>
      </c>
      <c r="J45" s="308">
        <f>H45*1.05</f>
        <v>66251.955000000002</v>
      </c>
      <c r="K45" s="308"/>
      <c r="L45" s="308"/>
    </row>
    <row r="46" spans="1:12" s="13" customFormat="1" ht="15" customHeight="1">
      <c r="A46" s="37">
        <v>5200</v>
      </c>
      <c r="B46" s="466" t="s">
        <v>73</v>
      </c>
      <c r="C46" s="466"/>
      <c r="D46" s="466"/>
      <c r="E46" s="308"/>
      <c r="F46" s="308"/>
      <c r="G46" s="308"/>
      <c r="H46" s="388">
        <f>'PRESUP.EGRESOS FUENTE FINANCIAM'!M261</f>
        <v>80000</v>
      </c>
      <c r="I46" s="55" t="e">
        <f t="shared" si="6"/>
        <v>#DIV/0!</v>
      </c>
      <c r="J46" s="308">
        <f t="shared" ref="J46:J53" si="8">H46*1.05</f>
        <v>84000</v>
      </c>
      <c r="K46" s="308"/>
      <c r="L46" s="308"/>
    </row>
    <row r="47" spans="1:12" s="13" customFormat="1" ht="15" customHeight="1">
      <c r="A47" s="37">
        <v>5300</v>
      </c>
      <c r="B47" s="466" t="s">
        <v>74</v>
      </c>
      <c r="C47" s="466"/>
      <c r="D47" s="466"/>
      <c r="E47" s="308"/>
      <c r="F47" s="308"/>
      <c r="G47" s="308"/>
      <c r="H47" s="388">
        <f>'PRESUP.EGRESOS FUENTE FINANCIAM'!M266</f>
        <v>18000</v>
      </c>
      <c r="I47" s="55" t="e">
        <f t="shared" si="6"/>
        <v>#DIV/0!</v>
      </c>
      <c r="J47" s="308">
        <f t="shared" si="8"/>
        <v>18900</v>
      </c>
      <c r="K47" s="308"/>
      <c r="L47" s="308"/>
    </row>
    <row r="48" spans="1:12" s="13" customFormat="1" ht="15" customHeight="1">
      <c r="A48" s="37">
        <v>5400</v>
      </c>
      <c r="B48" s="466" t="s">
        <v>75</v>
      </c>
      <c r="C48" s="466"/>
      <c r="D48" s="466"/>
      <c r="E48" s="308"/>
      <c r="F48" s="308"/>
      <c r="G48" s="308"/>
      <c r="H48" s="388">
        <f>'PRESUP.EGRESOS FUENTE FINANCIAM'!M269</f>
        <v>250000</v>
      </c>
      <c r="I48" s="55" t="e">
        <f t="shared" ref="I48:I53" si="9">H48/E48-1</f>
        <v>#DIV/0!</v>
      </c>
      <c r="J48" s="308">
        <f t="shared" si="8"/>
        <v>262500</v>
      </c>
      <c r="K48" s="308"/>
      <c r="L48" s="308"/>
    </row>
    <row r="49" spans="1:260" s="13" customFormat="1" ht="15" customHeight="1">
      <c r="A49" s="37">
        <v>5500</v>
      </c>
      <c r="B49" s="468" t="s">
        <v>76</v>
      </c>
      <c r="C49" s="468"/>
      <c r="D49" s="468"/>
      <c r="E49" s="309"/>
      <c r="F49" s="309"/>
      <c r="G49" s="309"/>
      <c r="H49" s="388">
        <f>'PRESUP.EGRESOS FUENTE FINANCIAM'!M276</f>
        <v>0</v>
      </c>
      <c r="I49" s="55" t="e">
        <f t="shared" si="9"/>
        <v>#DIV/0!</v>
      </c>
      <c r="J49" s="308">
        <f t="shared" si="8"/>
        <v>0</v>
      </c>
      <c r="K49" s="309"/>
      <c r="L49" s="309"/>
    </row>
    <row r="50" spans="1:260" s="13" customFormat="1" ht="15" customHeight="1">
      <c r="A50" s="37">
        <v>5600</v>
      </c>
      <c r="B50" s="469" t="s">
        <v>77</v>
      </c>
      <c r="C50" s="470"/>
      <c r="D50" s="471"/>
      <c r="E50" s="309"/>
      <c r="F50" s="309"/>
      <c r="G50" s="309"/>
      <c r="H50" s="388">
        <f>'PRESUP.EGRESOS FUENTE FINANCIAM'!M278</f>
        <v>15000</v>
      </c>
      <c r="I50" s="55" t="e">
        <f t="shared" si="9"/>
        <v>#DIV/0!</v>
      </c>
      <c r="J50" s="308">
        <f t="shared" si="8"/>
        <v>15750</v>
      </c>
      <c r="K50" s="309"/>
      <c r="L50" s="309"/>
    </row>
    <row r="51" spans="1:260" s="13" customFormat="1" ht="15" customHeight="1">
      <c r="A51" s="37">
        <v>5700</v>
      </c>
      <c r="B51" s="469" t="s">
        <v>78</v>
      </c>
      <c r="C51" s="470"/>
      <c r="D51" s="471"/>
      <c r="E51" s="309"/>
      <c r="F51" s="309"/>
      <c r="G51" s="309"/>
      <c r="H51" s="388">
        <f>'PRESUP.EGRESOS FUENTE FINANCIAM'!M287</f>
        <v>0</v>
      </c>
      <c r="I51" s="55" t="e">
        <f t="shared" si="9"/>
        <v>#DIV/0!</v>
      </c>
      <c r="J51" s="308">
        <f t="shared" si="8"/>
        <v>0</v>
      </c>
      <c r="K51" s="309"/>
      <c r="L51" s="309"/>
    </row>
    <row r="52" spans="1:260" s="13" customFormat="1" ht="15" customHeight="1">
      <c r="A52" s="37">
        <v>5800</v>
      </c>
      <c r="B52" s="468" t="s">
        <v>79</v>
      </c>
      <c r="C52" s="468"/>
      <c r="D52" s="468"/>
      <c r="E52" s="309"/>
      <c r="F52" s="309"/>
      <c r="G52" s="309"/>
      <c r="H52" s="388">
        <f>'PRESUP.EGRESOS FUENTE FINANCIAM'!M297</f>
        <v>0</v>
      </c>
      <c r="I52" s="55" t="e">
        <f t="shared" si="9"/>
        <v>#DIV/0!</v>
      </c>
      <c r="J52" s="308">
        <f t="shared" si="8"/>
        <v>0</v>
      </c>
      <c r="K52" s="309"/>
      <c r="L52" s="309"/>
    </row>
    <row r="53" spans="1:260" s="13" customFormat="1" ht="15" customHeight="1">
      <c r="A53" s="37">
        <v>5900</v>
      </c>
      <c r="B53" s="466" t="s">
        <v>80</v>
      </c>
      <c r="C53" s="466"/>
      <c r="D53" s="466"/>
      <c r="E53" s="308"/>
      <c r="F53" s="308"/>
      <c r="G53" s="308"/>
      <c r="H53" s="388">
        <f>'PRESUP.EGRESOS FUENTE FINANCIAM'!M302</f>
        <v>0</v>
      </c>
      <c r="I53" s="55" t="e">
        <f t="shared" si="9"/>
        <v>#DIV/0!</v>
      </c>
      <c r="J53" s="308">
        <f t="shared" si="8"/>
        <v>0</v>
      </c>
      <c r="K53" s="308"/>
      <c r="L53" s="308"/>
    </row>
    <row r="54" spans="1:260" s="13" customFormat="1" ht="15" customHeight="1">
      <c r="A54" s="243">
        <v>6000</v>
      </c>
      <c r="B54" s="472" t="s">
        <v>81</v>
      </c>
      <c r="C54" s="472"/>
      <c r="D54" s="472"/>
      <c r="E54" s="310">
        <f>SUM(E55:E57)</f>
        <v>0</v>
      </c>
      <c r="F54" s="310">
        <f>SUM(F55:F57)</f>
        <v>0</v>
      </c>
      <c r="G54" s="310">
        <f>SUM(G55:G57)</f>
        <v>0</v>
      </c>
      <c r="H54" s="389">
        <f>SUM(H55:H57)</f>
        <v>3404063.25</v>
      </c>
      <c r="I54" s="244" t="e">
        <f t="shared" si="6"/>
        <v>#DIV/0!</v>
      </c>
      <c r="J54" s="310">
        <f>SUM(J55:J57)</f>
        <v>3574266.4125000001</v>
      </c>
      <c r="K54" s="310">
        <f>SUM(K55:K57)</f>
        <v>0</v>
      </c>
      <c r="L54" s="310">
        <f>SUM(L55:L57)</f>
        <v>0</v>
      </c>
    </row>
    <row r="55" spans="1:260" s="13" customFormat="1" ht="15" customHeight="1">
      <c r="A55" s="49">
        <v>6100</v>
      </c>
      <c r="B55" s="481" t="s">
        <v>82</v>
      </c>
      <c r="C55" s="481"/>
      <c r="D55" s="481"/>
      <c r="E55" s="311"/>
      <c r="F55" s="311"/>
      <c r="G55" s="311"/>
      <c r="H55" s="388">
        <f>'PRESUP.EGRESOS FUENTE FINANCIAM'!M313</f>
        <v>0</v>
      </c>
      <c r="I55" s="55" t="e">
        <f t="shared" si="6"/>
        <v>#DIV/0!</v>
      </c>
      <c r="J55" s="308">
        <f>H55*1.05</f>
        <v>0</v>
      </c>
      <c r="K55" s="311"/>
      <c r="L55" s="311"/>
    </row>
    <row r="56" spans="1:260" s="13" customFormat="1" ht="15" customHeight="1">
      <c r="A56" s="37">
        <v>6200</v>
      </c>
      <c r="B56" s="466" t="s">
        <v>83</v>
      </c>
      <c r="C56" s="466"/>
      <c r="D56" s="466"/>
      <c r="E56" s="308"/>
      <c r="F56" s="308"/>
      <c r="G56" s="308"/>
      <c r="H56" s="388">
        <f>'PRESUP.EGRESOS FUENTE FINANCIAM'!M322</f>
        <v>3404063.25</v>
      </c>
      <c r="I56" s="55" t="e">
        <f t="shared" si="6"/>
        <v>#DIV/0!</v>
      </c>
      <c r="J56" s="308">
        <f t="shared" ref="J56:J57" si="10">H56*1.05</f>
        <v>3574266.4125000001</v>
      </c>
      <c r="K56" s="308"/>
      <c r="L56" s="308"/>
    </row>
    <row r="57" spans="1:260" s="13" customFormat="1" ht="15" customHeight="1">
      <c r="A57" s="37">
        <v>6300</v>
      </c>
      <c r="B57" s="466" t="s">
        <v>84</v>
      </c>
      <c r="C57" s="466"/>
      <c r="D57" s="466"/>
      <c r="E57" s="308"/>
      <c r="F57" s="308"/>
      <c r="G57" s="308"/>
      <c r="H57" s="388">
        <f>'PRESUP.EGRESOS FUENTE FINANCIAM'!M331</f>
        <v>0</v>
      </c>
      <c r="I57" s="55" t="e">
        <f t="shared" si="6"/>
        <v>#DIV/0!</v>
      </c>
      <c r="J57" s="308">
        <f t="shared" si="10"/>
        <v>0</v>
      </c>
      <c r="K57" s="308"/>
      <c r="L57" s="308"/>
    </row>
    <row r="58" spans="1:260" s="13" customFormat="1" ht="15.75" customHeight="1">
      <c r="A58" s="243">
        <v>7000</v>
      </c>
      <c r="B58" s="472" t="s">
        <v>85</v>
      </c>
      <c r="C58" s="472"/>
      <c r="D58" s="472"/>
      <c r="E58" s="310">
        <f>SUM(E59:E65)</f>
        <v>0</v>
      </c>
      <c r="F58" s="310">
        <f>SUM(F59:F65)</f>
        <v>0</v>
      </c>
      <c r="G58" s="310">
        <f>SUM(G59:G65)</f>
        <v>0</v>
      </c>
      <c r="H58" s="389">
        <f>SUM(H59:H65)</f>
        <v>0</v>
      </c>
      <c r="I58" s="244" t="e">
        <f t="shared" si="6"/>
        <v>#DIV/0!</v>
      </c>
      <c r="J58" s="310">
        <f>SUM(J59:J65)</f>
        <v>0</v>
      </c>
      <c r="K58" s="310">
        <f>SUM(K59:K65)</f>
        <v>0</v>
      </c>
      <c r="L58" s="310">
        <f>SUM(L59:L65)</f>
        <v>0</v>
      </c>
    </row>
    <row r="59" spans="1:260" s="13" customFormat="1" ht="15.75">
      <c r="A59" s="37">
        <v>7100</v>
      </c>
      <c r="B59" s="466" t="s">
        <v>86</v>
      </c>
      <c r="C59" s="466"/>
      <c r="D59" s="466"/>
      <c r="E59" s="315"/>
      <c r="F59" s="315"/>
      <c r="G59" s="315"/>
      <c r="H59" s="388">
        <f>'PRESUP.EGRESOS FUENTE FINANCIAM'!M335</f>
        <v>0</v>
      </c>
      <c r="I59" s="55" t="e">
        <f t="shared" si="6"/>
        <v>#DIV/0!</v>
      </c>
      <c r="J59" s="308">
        <f>H59*1.05</f>
        <v>0</v>
      </c>
      <c r="K59" s="315"/>
      <c r="L59" s="315"/>
      <c r="M59" s="14">
        <v>61</v>
      </c>
      <c r="N59" s="479"/>
      <c r="O59" s="479"/>
      <c r="P59" s="480"/>
      <c r="Q59" s="15">
        <v>61</v>
      </c>
      <c r="R59" s="479"/>
      <c r="S59" s="479"/>
      <c r="T59" s="480"/>
      <c r="U59" s="15">
        <v>61</v>
      </c>
      <c r="V59" s="479"/>
      <c r="W59" s="479"/>
      <c r="X59" s="480"/>
      <c r="Y59" s="15">
        <v>61</v>
      </c>
      <c r="Z59" s="479"/>
      <c r="AA59" s="479"/>
      <c r="AB59" s="480"/>
      <c r="AC59" s="15">
        <v>61</v>
      </c>
      <c r="AD59" s="479"/>
      <c r="AE59" s="479"/>
      <c r="AF59" s="480"/>
      <c r="AG59" s="15">
        <v>61</v>
      </c>
      <c r="AH59" s="479"/>
      <c r="AI59" s="479"/>
      <c r="AJ59" s="480"/>
      <c r="AK59" s="15">
        <v>61</v>
      </c>
      <c r="AL59" s="479"/>
      <c r="AM59" s="479"/>
      <c r="AN59" s="480"/>
      <c r="AO59" s="15">
        <v>61</v>
      </c>
      <c r="AP59" s="479"/>
      <c r="AQ59" s="479"/>
      <c r="AR59" s="480"/>
      <c r="AS59" s="15">
        <v>61</v>
      </c>
      <c r="AT59" s="479"/>
      <c r="AU59" s="479"/>
      <c r="AV59" s="480"/>
      <c r="AW59" s="15">
        <v>61</v>
      </c>
      <c r="AX59" s="479"/>
      <c r="AY59" s="479"/>
      <c r="AZ59" s="480"/>
      <c r="BA59" s="15">
        <v>61</v>
      </c>
      <c r="BB59" s="479"/>
      <c r="BC59" s="479"/>
      <c r="BD59" s="480"/>
      <c r="BE59" s="15">
        <v>61</v>
      </c>
      <c r="BF59" s="479"/>
      <c r="BG59" s="479"/>
      <c r="BH59" s="480"/>
      <c r="BI59" s="15">
        <v>61</v>
      </c>
      <c r="BJ59" s="479"/>
      <c r="BK59" s="479"/>
      <c r="BL59" s="480"/>
      <c r="BM59" s="15">
        <v>61</v>
      </c>
      <c r="BN59" s="479"/>
      <c r="BO59" s="479"/>
      <c r="BP59" s="480"/>
      <c r="BQ59" s="15">
        <v>61</v>
      </c>
      <c r="BR59" s="479"/>
      <c r="BS59" s="479"/>
      <c r="BT59" s="480"/>
      <c r="BU59" s="15">
        <v>61</v>
      </c>
      <c r="BV59" s="479"/>
      <c r="BW59" s="479"/>
      <c r="BX59" s="480"/>
      <c r="BY59" s="15">
        <v>61</v>
      </c>
      <c r="BZ59" s="479"/>
      <c r="CA59" s="479"/>
      <c r="CB59" s="480"/>
      <c r="CC59" s="15">
        <v>61</v>
      </c>
      <c r="CD59" s="479"/>
      <c r="CE59" s="479"/>
      <c r="CF59" s="480"/>
      <c r="CG59" s="15">
        <v>61</v>
      </c>
      <c r="CH59" s="479"/>
      <c r="CI59" s="479"/>
      <c r="CJ59" s="480"/>
      <c r="CK59" s="15">
        <v>61</v>
      </c>
      <c r="CL59" s="479"/>
      <c r="CM59" s="479"/>
      <c r="CN59" s="480"/>
      <c r="CO59" s="15">
        <v>61</v>
      </c>
      <c r="CP59" s="479"/>
      <c r="CQ59" s="479"/>
      <c r="CR59" s="480"/>
      <c r="CS59" s="15">
        <v>61</v>
      </c>
      <c r="CT59" s="479"/>
      <c r="CU59" s="479"/>
      <c r="CV59" s="480"/>
      <c r="CW59" s="15">
        <v>61</v>
      </c>
      <c r="CX59" s="479"/>
      <c r="CY59" s="479"/>
      <c r="CZ59" s="480"/>
      <c r="DA59" s="15">
        <v>61</v>
      </c>
      <c r="DB59" s="479"/>
      <c r="DC59" s="479"/>
      <c r="DD59" s="480"/>
      <c r="DE59" s="15">
        <v>61</v>
      </c>
      <c r="DF59" s="479"/>
      <c r="DG59" s="479"/>
      <c r="DH59" s="480"/>
      <c r="DI59" s="15">
        <v>61</v>
      </c>
      <c r="DJ59" s="479"/>
      <c r="DK59" s="479"/>
      <c r="DL59" s="480"/>
      <c r="DM59" s="15">
        <v>61</v>
      </c>
      <c r="DN59" s="479"/>
      <c r="DO59" s="479"/>
      <c r="DP59" s="480"/>
      <c r="DQ59" s="15">
        <v>61</v>
      </c>
      <c r="DR59" s="479"/>
      <c r="DS59" s="479"/>
      <c r="DT59" s="480"/>
      <c r="DU59" s="15">
        <v>61</v>
      </c>
      <c r="DV59" s="479"/>
      <c r="DW59" s="479"/>
      <c r="DX59" s="480"/>
      <c r="DY59" s="15">
        <v>61</v>
      </c>
      <c r="DZ59" s="479"/>
      <c r="EA59" s="479"/>
      <c r="EB59" s="480"/>
      <c r="EC59" s="15">
        <v>61</v>
      </c>
      <c r="ED59" s="479"/>
      <c r="EE59" s="479"/>
      <c r="EF59" s="480"/>
      <c r="EG59" s="15">
        <v>61</v>
      </c>
      <c r="EH59" s="479"/>
      <c r="EI59" s="479"/>
      <c r="EJ59" s="480"/>
      <c r="EK59" s="15">
        <v>61</v>
      </c>
      <c r="EL59" s="479"/>
      <c r="EM59" s="479"/>
      <c r="EN59" s="480"/>
      <c r="EO59" s="15">
        <v>61</v>
      </c>
      <c r="EP59" s="479"/>
      <c r="EQ59" s="479"/>
      <c r="ER59" s="480"/>
      <c r="ES59" s="15">
        <v>61</v>
      </c>
      <c r="ET59" s="479"/>
      <c r="EU59" s="479"/>
      <c r="EV59" s="480"/>
      <c r="EW59" s="15">
        <v>61</v>
      </c>
      <c r="EX59" s="479"/>
      <c r="EY59" s="479"/>
      <c r="EZ59" s="480"/>
      <c r="FA59" s="15">
        <v>61</v>
      </c>
      <c r="FB59" s="479"/>
      <c r="FC59" s="479"/>
      <c r="FD59" s="480"/>
      <c r="FE59" s="15">
        <v>61</v>
      </c>
      <c r="FF59" s="479"/>
      <c r="FG59" s="479"/>
      <c r="FH59" s="480"/>
      <c r="FI59" s="15">
        <v>61</v>
      </c>
      <c r="FJ59" s="479"/>
      <c r="FK59" s="479"/>
      <c r="FL59" s="480"/>
      <c r="FM59" s="15">
        <v>61</v>
      </c>
      <c r="FN59" s="479"/>
      <c r="FO59" s="479"/>
      <c r="FP59" s="480"/>
      <c r="FQ59" s="15">
        <v>61</v>
      </c>
      <c r="FR59" s="479"/>
      <c r="FS59" s="479"/>
      <c r="FT59" s="480"/>
      <c r="FU59" s="15">
        <v>61</v>
      </c>
      <c r="FV59" s="479"/>
      <c r="FW59" s="479"/>
      <c r="FX59" s="480"/>
      <c r="FY59" s="15">
        <v>61</v>
      </c>
      <c r="FZ59" s="479"/>
      <c r="GA59" s="479"/>
      <c r="GB59" s="480"/>
      <c r="GC59" s="15">
        <v>61</v>
      </c>
      <c r="GD59" s="479"/>
      <c r="GE59" s="479"/>
      <c r="GF59" s="480"/>
      <c r="GG59" s="15">
        <v>61</v>
      </c>
      <c r="GH59" s="479"/>
      <c r="GI59" s="479"/>
      <c r="GJ59" s="480"/>
      <c r="GK59" s="15">
        <v>61</v>
      </c>
      <c r="GL59" s="479"/>
      <c r="GM59" s="479"/>
      <c r="GN59" s="480"/>
      <c r="GO59" s="15">
        <v>61</v>
      </c>
      <c r="GP59" s="479"/>
      <c r="GQ59" s="479"/>
      <c r="GR59" s="480"/>
      <c r="GS59" s="15">
        <v>61</v>
      </c>
      <c r="GT59" s="479"/>
      <c r="GU59" s="479"/>
      <c r="GV59" s="480"/>
      <c r="GW59" s="15">
        <v>61</v>
      </c>
      <c r="GX59" s="479"/>
      <c r="GY59" s="479"/>
      <c r="GZ59" s="480"/>
      <c r="HA59" s="15">
        <v>61</v>
      </c>
      <c r="HB59" s="479"/>
      <c r="HC59" s="479"/>
      <c r="HD59" s="480"/>
      <c r="HE59" s="15">
        <v>61</v>
      </c>
      <c r="HF59" s="479"/>
      <c r="HG59" s="479"/>
      <c r="HH59" s="480"/>
      <c r="HI59" s="15">
        <v>61</v>
      </c>
      <c r="HJ59" s="479"/>
      <c r="HK59" s="479"/>
      <c r="HL59" s="480"/>
      <c r="HM59" s="15">
        <v>61</v>
      </c>
      <c r="HN59" s="479"/>
      <c r="HO59" s="479"/>
      <c r="HP59" s="480"/>
      <c r="HQ59" s="15">
        <v>61</v>
      </c>
      <c r="HR59" s="479"/>
      <c r="HS59" s="479"/>
      <c r="HT59" s="480"/>
      <c r="HU59" s="15">
        <v>61</v>
      </c>
      <c r="HV59" s="479"/>
      <c r="HW59" s="479"/>
      <c r="HX59" s="480"/>
      <c r="HY59" s="15">
        <v>61</v>
      </c>
      <c r="HZ59" s="479"/>
      <c r="IA59" s="479"/>
      <c r="IB59" s="480"/>
      <c r="IC59" s="15">
        <v>61</v>
      </c>
      <c r="ID59" s="479"/>
      <c r="IE59" s="479"/>
      <c r="IF59" s="480"/>
      <c r="IG59" s="15">
        <v>61</v>
      </c>
      <c r="IH59" s="479"/>
      <c r="II59" s="479"/>
      <c r="IJ59" s="480"/>
      <c r="IK59" s="15">
        <v>61</v>
      </c>
      <c r="IL59" s="479"/>
      <c r="IM59" s="479"/>
      <c r="IN59" s="480"/>
      <c r="IO59" s="15">
        <v>61</v>
      </c>
      <c r="IP59" s="479"/>
      <c r="IQ59" s="479"/>
      <c r="IR59" s="480"/>
      <c r="IS59" s="15">
        <v>61</v>
      </c>
      <c r="IT59" s="479"/>
      <c r="IU59" s="479"/>
      <c r="IV59" s="480"/>
      <c r="IW59" s="15">
        <v>61</v>
      </c>
      <c r="IX59" s="479"/>
      <c r="IY59" s="479"/>
      <c r="IZ59" s="480"/>
    </row>
    <row r="60" spans="1:260" s="13" customFormat="1" ht="15.75">
      <c r="A60" s="37">
        <v>7200</v>
      </c>
      <c r="B60" s="466" t="s">
        <v>87</v>
      </c>
      <c r="C60" s="466"/>
      <c r="D60" s="466"/>
      <c r="E60" s="315"/>
      <c r="F60" s="315"/>
      <c r="G60" s="315"/>
      <c r="H60" s="388">
        <f>'PRESUP.EGRESOS FUENTE FINANCIAM'!M338</f>
        <v>0</v>
      </c>
      <c r="I60" s="55" t="e">
        <f t="shared" si="6"/>
        <v>#DIV/0!</v>
      </c>
      <c r="J60" s="308">
        <f t="shared" ref="J60:J65" si="11">H60*1.05</f>
        <v>0</v>
      </c>
      <c r="K60" s="315"/>
      <c r="L60" s="315"/>
      <c r="M60" s="14"/>
      <c r="N60" s="16"/>
      <c r="O60" s="16"/>
      <c r="P60" s="17"/>
      <c r="Q60" s="15"/>
      <c r="R60" s="16"/>
      <c r="S60" s="16"/>
      <c r="T60" s="17"/>
      <c r="U60" s="15"/>
      <c r="V60" s="16"/>
      <c r="W60" s="16"/>
      <c r="X60" s="17"/>
      <c r="Y60" s="15"/>
      <c r="Z60" s="16"/>
      <c r="AA60" s="16"/>
      <c r="AB60" s="17"/>
      <c r="AC60" s="15"/>
      <c r="AD60" s="16"/>
      <c r="AE60" s="16"/>
      <c r="AF60" s="17"/>
      <c r="AG60" s="15"/>
      <c r="AH60" s="16"/>
      <c r="AI60" s="16"/>
      <c r="AJ60" s="17"/>
      <c r="AK60" s="15"/>
      <c r="AL60" s="16"/>
      <c r="AM60" s="16"/>
      <c r="AN60" s="17"/>
      <c r="AO60" s="15"/>
      <c r="AP60" s="16"/>
      <c r="AQ60" s="16"/>
      <c r="AR60" s="17"/>
      <c r="AS60" s="15"/>
      <c r="AT60" s="16"/>
      <c r="AU60" s="16"/>
      <c r="AV60" s="17"/>
      <c r="AW60" s="15"/>
      <c r="AX60" s="16"/>
      <c r="AY60" s="16"/>
      <c r="AZ60" s="17"/>
      <c r="BA60" s="15"/>
      <c r="BB60" s="16"/>
      <c r="BC60" s="16"/>
      <c r="BD60" s="17"/>
      <c r="BE60" s="15"/>
      <c r="BF60" s="16"/>
      <c r="BG60" s="16"/>
      <c r="BH60" s="17"/>
      <c r="BI60" s="15"/>
      <c r="BJ60" s="16"/>
      <c r="BK60" s="16"/>
      <c r="BL60" s="17"/>
      <c r="BM60" s="15"/>
      <c r="BN60" s="16"/>
      <c r="BO60" s="16"/>
      <c r="BP60" s="17"/>
      <c r="BQ60" s="15"/>
      <c r="BR60" s="16"/>
      <c r="BS60" s="16"/>
      <c r="BT60" s="17"/>
      <c r="BU60" s="15"/>
      <c r="BV60" s="16"/>
      <c r="BW60" s="16"/>
      <c r="BX60" s="17"/>
      <c r="BY60" s="15"/>
      <c r="BZ60" s="16"/>
      <c r="CA60" s="16"/>
      <c r="CB60" s="17"/>
      <c r="CC60" s="15"/>
      <c r="CD60" s="16"/>
      <c r="CE60" s="16"/>
      <c r="CF60" s="17"/>
      <c r="CG60" s="15"/>
      <c r="CH60" s="16"/>
      <c r="CI60" s="16"/>
      <c r="CJ60" s="17"/>
      <c r="CK60" s="15"/>
      <c r="CL60" s="16"/>
      <c r="CM60" s="16"/>
      <c r="CN60" s="17"/>
      <c r="CO60" s="15"/>
      <c r="CP60" s="16"/>
      <c r="CQ60" s="16"/>
      <c r="CR60" s="17"/>
      <c r="CS60" s="15"/>
      <c r="CT60" s="16"/>
      <c r="CU60" s="16"/>
      <c r="CV60" s="17"/>
      <c r="CW60" s="15"/>
      <c r="CX60" s="16"/>
      <c r="CY60" s="16"/>
      <c r="CZ60" s="17"/>
      <c r="DA60" s="15"/>
      <c r="DB60" s="16"/>
      <c r="DC60" s="16"/>
      <c r="DD60" s="17"/>
      <c r="DE60" s="15"/>
      <c r="DF60" s="16"/>
      <c r="DG60" s="16"/>
      <c r="DH60" s="17"/>
      <c r="DI60" s="15"/>
      <c r="DJ60" s="16"/>
      <c r="DK60" s="16"/>
      <c r="DL60" s="17"/>
      <c r="DM60" s="15"/>
      <c r="DN60" s="16"/>
      <c r="DO60" s="16"/>
      <c r="DP60" s="17"/>
      <c r="DQ60" s="15"/>
      <c r="DR60" s="16"/>
      <c r="DS60" s="16"/>
      <c r="DT60" s="17"/>
      <c r="DU60" s="15"/>
      <c r="DV60" s="16"/>
      <c r="DW60" s="16"/>
      <c r="DX60" s="17"/>
      <c r="DY60" s="15"/>
      <c r="DZ60" s="16"/>
      <c r="EA60" s="16"/>
      <c r="EB60" s="17"/>
      <c r="EC60" s="15"/>
      <c r="ED60" s="16"/>
      <c r="EE60" s="16"/>
      <c r="EF60" s="17"/>
      <c r="EG60" s="15"/>
      <c r="EH60" s="16"/>
      <c r="EI60" s="16"/>
      <c r="EJ60" s="17"/>
      <c r="EK60" s="15"/>
      <c r="EL60" s="16"/>
      <c r="EM60" s="16"/>
      <c r="EN60" s="17"/>
      <c r="EO60" s="15"/>
      <c r="EP60" s="16"/>
      <c r="EQ60" s="16"/>
      <c r="ER60" s="17"/>
      <c r="ES60" s="15"/>
      <c r="ET60" s="16"/>
      <c r="EU60" s="16"/>
      <c r="EV60" s="17"/>
      <c r="EW60" s="15"/>
      <c r="EX60" s="16"/>
      <c r="EY60" s="16"/>
      <c r="EZ60" s="17"/>
      <c r="FA60" s="15"/>
      <c r="FB60" s="16"/>
      <c r="FC60" s="16"/>
      <c r="FD60" s="17"/>
      <c r="FE60" s="15"/>
      <c r="FF60" s="16"/>
      <c r="FG60" s="16"/>
      <c r="FH60" s="17"/>
      <c r="FI60" s="15"/>
      <c r="FJ60" s="16"/>
      <c r="FK60" s="16"/>
      <c r="FL60" s="17"/>
      <c r="FM60" s="15"/>
      <c r="FN60" s="16"/>
      <c r="FO60" s="16"/>
      <c r="FP60" s="17"/>
      <c r="FQ60" s="15"/>
      <c r="FR60" s="16"/>
      <c r="FS60" s="16"/>
      <c r="FT60" s="17"/>
      <c r="FU60" s="15"/>
      <c r="FV60" s="16"/>
      <c r="FW60" s="16"/>
      <c r="FX60" s="17"/>
      <c r="FY60" s="15"/>
      <c r="FZ60" s="16"/>
      <c r="GA60" s="16"/>
      <c r="GB60" s="17"/>
      <c r="GC60" s="15"/>
      <c r="GD60" s="16"/>
      <c r="GE60" s="16"/>
      <c r="GF60" s="17"/>
      <c r="GG60" s="15"/>
      <c r="GH60" s="16"/>
      <c r="GI60" s="16"/>
      <c r="GJ60" s="17"/>
      <c r="GK60" s="15"/>
      <c r="GL60" s="16"/>
      <c r="GM60" s="16"/>
      <c r="GN60" s="17"/>
      <c r="GO60" s="15"/>
      <c r="GP60" s="16"/>
      <c r="GQ60" s="16"/>
      <c r="GR60" s="17"/>
      <c r="GS60" s="15"/>
      <c r="GT60" s="16"/>
      <c r="GU60" s="16"/>
      <c r="GV60" s="17"/>
      <c r="GW60" s="15"/>
      <c r="GX60" s="16"/>
      <c r="GY60" s="16"/>
      <c r="GZ60" s="17"/>
      <c r="HA60" s="15"/>
      <c r="HB60" s="16"/>
      <c r="HC60" s="16"/>
      <c r="HD60" s="17"/>
      <c r="HE60" s="15"/>
      <c r="HF60" s="16"/>
      <c r="HG60" s="16"/>
      <c r="HH60" s="17"/>
      <c r="HI60" s="15"/>
      <c r="HJ60" s="16"/>
      <c r="HK60" s="16"/>
      <c r="HL60" s="17"/>
      <c r="HM60" s="15"/>
      <c r="HN60" s="16"/>
      <c r="HO60" s="16"/>
      <c r="HP60" s="17"/>
      <c r="HQ60" s="15"/>
      <c r="HR60" s="16"/>
      <c r="HS60" s="16"/>
      <c r="HT60" s="17"/>
      <c r="HU60" s="15"/>
      <c r="HV60" s="16"/>
      <c r="HW60" s="16"/>
      <c r="HX60" s="17"/>
      <c r="HY60" s="15"/>
      <c r="HZ60" s="16"/>
      <c r="IA60" s="16"/>
      <c r="IB60" s="17"/>
      <c r="IC60" s="15"/>
      <c r="ID60" s="16"/>
      <c r="IE60" s="16"/>
      <c r="IF60" s="17"/>
      <c r="IG60" s="15"/>
      <c r="IH60" s="16"/>
      <c r="II60" s="16"/>
      <c r="IJ60" s="17"/>
      <c r="IK60" s="15"/>
      <c r="IL60" s="16"/>
      <c r="IM60" s="16"/>
      <c r="IN60" s="17"/>
      <c r="IO60" s="15"/>
      <c r="IP60" s="16"/>
      <c r="IQ60" s="16"/>
      <c r="IR60" s="17"/>
      <c r="IS60" s="15"/>
      <c r="IT60" s="16"/>
      <c r="IU60" s="16"/>
      <c r="IV60" s="17"/>
      <c r="IW60" s="15"/>
      <c r="IX60" s="16"/>
      <c r="IY60" s="16"/>
      <c r="IZ60" s="17"/>
    </row>
    <row r="61" spans="1:260" s="13" customFormat="1" ht="15.75">
      <c r="A61" s="37">
        <v>7300</v>
      </c>
      <c r="B61" s="466" t="s">
        <v>88</v>
      </c>
      <c r="C61" s="466"/>
      <c r="D61" s="466"/>
      <c r="E61" s="315"/>
      <c r="F61" s="315"/>
      <c r="G61" s="315"/>
      <c r="H61" s="388">
        <f>'PRESUP.EGRESOS FUENTE FINANCIAM'!M348</f>
        <v>0</v>
      </c>
      <c r="I61" s="55" t="e">
        <f t="shared" si="6"/>
        <v>#DIV/0!</v>
      </c>
      <c r="J61" s="308">
        <f t="shared" si="11"/>
        <v>0</v>
      </c>
      <c r="K61" s="315"/>
      <c r="L61" s="315"/>
      <c r="M61" s="14"/>
      <c r="N61" s="16"/>
      <c r="O61" s="16"/>
      <c r="P61" s="17"/>
      <c r="Q61" s="15"/>
      <c r="R61" s="16"/>
      <c r="S61" s="16"/>
      <c r="T61" s="17"/>
      <c r="U61" s="15"/>
      <c r="V61" s="16"/>
      <c r="W61" s="16"/>
      <c r="X61" s="17"/>
      <c r="Y61" s="15"/>
      <c r="Z61" s="16"/>
      <c r="AA61" s="16"/>
      <c r="AB61" s="17"/>
      <c r="AC61" s="15"/>
      <c r="AD61" s="16"/>
      <c r="AE61" s="16"/>
      <c r="AF61" s="17"/>
      <c r="AG61" s="15"/>
      <c r="AH61" s="16"/>
      <c r="AI61" s="16"/>
      <c r="AJ61" s="17"/>
      <c r="AK61" s="15"/>
      <c r="AL61" s="16"/>
      <c r="AM61" s="16"/>
      <c r="AN61" s="17"/>
      <c r="AO61" s="15"/>
      <c r="AP61" s="16"/>
      <c r="AQ61" s="16"/>
      <c r="AR61" s="17"/>
      <c r="AS61" s="15"/>
      <c r="AT61" s="16"/>
      <c r="AU61" s="16"/>
      <c r="AV61" s="17"/>
      <c r="AW61" s="15"/>
      <c r="AX61" s="16"/>
      <c r="AY61" s="16"/>
      <c r="AZ61" s="17"/>
      <c r="BA61" s="15"/>
      <c r="BB61" s="16"/>
      <c r="BC61" s="16"/>
      <c r="BD61" s="17"/>
      <c r="BE61" s="15"/>
      <c r="BF61" s="16"/>
      <c r="BG61" s="16"/>
      <c r="BH61" s="17"/>
      <c r="BI61" s="15"/>
      <c r="BJ61" s="16"/>
      <c r="BK61" s="16"/>
      <c r="BL61" s="17"/>
      <c r="BM61" s="15"/>
      <c r="BN61" s="16"/>
      <c r="BO61" s="16"/>
      <c r="BP61" s="17"/>
      <c r="BQ61" s="15"/>
      <c r="BR61" s="16"/>
      <c r="BS61" s="16"/>
      <c r="BT61" s="17"/>
      <c r="BU61" s="15"/>
      <c r="BV61" s="16"/>
      <c r="BW61" s="16"/>
      <c r="BX61" s="17"/>
      <c r="BY61" s="15"/>
      <c r="BZ61" s="16"/>
      <c r="CA61" s="16"/>
      <c r="CB61" s="17"/>
      <c r="CC61" s="15"/>
      <c r="CD61" s="16"/>
      <c r="CE61" s="16"/>
      <c r="CF61" s="17"/>
      <c r="CG61" s="15"/>
      <c r="CH61" s="16"/>
      <c r="CI61" s="16"/>
      <c r="CJ61" s="17"/>
      <c r="CK61" s="15"/>
      <c r="CL61" s="16"/>
      <c r="CM61" s="16"/>
      <c r="CN61" s="17"/>
      <c r="CO61" s="15"/>
      <c r="CP61" s="16"/>
      <c r="CQ61" s="16"/>
      <c r="CR61" s="17"/>
      <c r="CS61" s="15"/>
      <c r="CT61" s="16"/>
      <c r="CU61" s="16"/>
      <c r="CV61" s="17"/>
      <c r="CW61" s="15"/>
      <c r="CX61" s="16"/>
      <c r="CY61" s="16"/>
      <c r="CZ61" s="17"/>
      <c r="DA61" s="15"/>
      <c r="DB61" s="16"/>
      <c r="DC61" s="16"/>
      <c r="DD61" s="17"/>
      <c r="DE61" s="15"/>
      <c r="DF61" s="16"/>
      <c r="DG61" s="16"/>
      <c r="DH61" s="17"/>
      <c r="DI61" s="15"/>
      <c r="DJ61" s="16"/>
      <c r="DK61" s="16"/>
      <c r="DL61" s="17"/>
      <c r="DM61" s="15"/>
      <c r="DN61" s="16"/>
      <c r="DO61" s="16"/>
      <c r="DP61" s="17"/>
      <c r="DQ61" s="15"/>
      <c r="DR61" s="16"/>
      <c r="DS61" s="16"/>
      <c r="DT61" s="17"/>
      <c r="DU61" s="15"/>
      <c r="DV61" s="16"/>
      <c r="DW61" s="16"/>
      <c r="DX61" s="17"/>
      <c r="DY61" s="15"/>
      <c r="DZ61" s="16"/>
      <c r="EA61" s="16"/>
      <c r="EB61" s="17"/>
      <c r="EC61" s="15"/>
      <c r="ED61" s="16"/>
      <c r="EE61" s="16"/>
      <c r="EF61" s="17"/>
      <c r="EG61" s="15"/>
      <c r="EH61" s="16"/>
      <c r="EI61" s="16"/>
      <c r="EJ61" s="17"/>
      <c r="EK61" s="15"/>
      <c r="EL61" s="16"/>
      <c r="EM61" s="16"/>
      <c r="EN61" s="17"/>
      <c r="EO61" s="15"/>
      <c r="EP61" s="16"/>
      <c r="EQ61" s="16"/>
      <c r="ER61" s="17"/>
      <c r="ES61" s="15"/>
      <c r="ET61" s="16"/>
      <c r="EU61" s="16"/>
      <c r="EV61" s="17"/>
      <c r="EW61" s="15"/>
      <c r="EX61" s="16"/>
      <c r="EY61" s="16"/>
      <c r="EZ61" s="17"/>
      <c r="FA61" s="15"/>
      <c r="FB61" s="16"/>
      <c r="FC61" s="16"/>
      <c r="FD61" s="17"/>
      <c r="FE61" s="15"/>
      <c r="FF61" s="16"/>
      <c r="FG61" s="16"/>
      <c r="FH61" s="17"/>
      <c r="FI61" s="15"/>
      <c r="FJ61" s="16"/>
      <c r="FK61" s="16"/>
      <c r="FL61" s="17"/>
      <c r="FM61" s="15"/>
      <c r="FN61" s="16"/>
      <c r="FO61" s="16"/>
      <c r="FP61" s="17"/>
      <c r="FQ61" s="15"/>
      <c r="FR61" s="16"/>
      <c r="FS61" s="16"/>
      <c r="FT61" s="17"/>
      <c r="FU61" s="15"/>
      <c r="FV61" s="16"/>
      <c r="FW61" s="16"/>
      <c r="FX61" s="17"/>
      <c r="FY61" s="15"/>
      <c r="FZ61" s="16"/>
      <c r="GA61" s="16"/>
      <c r="GB61" s="17"/>
      <c r="GC61" s="15"/>
      <c r="GD61" s="16"/>
      <c r="GE61" s="16"/>
      <c r="GF61" s="17"/>
      <c r="GG61" s="15"/>
      <c r="GH61" s="16"/>
      <c r="GI61" s="16"/>
      <c r="GJ61" s="17"/>
      <c r="GK61" s="15"/>
      <c r="GL61" s="16"/>
      <c r="GM61" s="16"/>
      <c r="GN61" s="17"/>
      <c r="GO61" s="15"/>
      <c r="GP61" s="16"/>
      <c r="GQ61" s="16"/>
      <c r="GR61" s="17"/>
      <c r="GS61" s="15"/>
      <c r="GT61" s="16"/>
      <c r="GU61" s="16"/>
      <c r="GV61" s="17"/>
      <c r="GW61" s="15"/>
      <c r="GX61" s="16"/>
      <c r="GY61" s="16"/>
      <c r="GZ61" s="17"/>
      <c r="HA61" s="15"/>
      <c r="HB61" s="16"/>
      <c r="HC61" s="16"/>
      <c r="HD61" s="17"/>
      <c r="HE61" s="15"/>
      <c r="HF61" s="16"/>
      <c r="HG61" s="16"/>
      <c r="HH61" s="17"/>
      <c r="HI61" s="15"/>
      <c r="HJ61" s="16"/>
      <c r="HK61" s="16"/>
      <c r="HL61" s="17"/>
      <c r="HM61" s="15"/>
      <c r="HN61" s="16"/>
      <c r="HO61" s="16"/>
      <c r="HP61" s="17"/>
      <c r="HQ61" s="15"/>
      <c r="HR61" s="16"/>
      <c r="HS61" s="16"/>
      <c r="HT61" s="17"/>
      <c r="HU61" s="15"/>
      <c r="HV61" s="16"/>
      <c r="HW61" s="16"/>
      <c r="HX61" s="17"/>
      <c r="HY61" s="15"/>
      <c r="HZ61" s="16"/>
      <c r="IA61" s="16"/>
      <c r="IB61" s="17"/>
      <c r="IC61" s="15"/>
      <c r="ID61" s="16"/>
      <c r="IE61" s="16"/>
      <c r="IF61" s="17"/>
      <c r="IG61" s="15"/>
      <c r="IH61" s="16"/>
      <c r="II61" s="16"/>
      <c r="IJ61" s="17"/>
      <c r="IK61" s="15"/>
      <c r="IL61" s="16"/>
      <c r="IM61" s="16"/>
      <c r="IN61" s="17"/>
      <c r="IO61" s="15"/>
      <c r="IP61" s="16"/>
      <c r="IQ61" s="16"/>
      <c r="IR61" s="17"/>
      <c r="IS61" s="15"/>
      <c r="IT61" s="16"/>
      <c r="IU61" s="16"/>
      <c r="IV61" s="17"/>
      <c r="IW61" s="15"/>
      <c r="IX61" s="16"/>
      <c r="IY61" s="16"/>
      <c r="IZ61" s="17"/>
    </row>
    <row r="62" spans="1:260" s="13" customFormat="1" ht="15.75">
      <c r="A62" s="37">
        <v>7400</v>
      </c>
      <c r="B62" s="466" t="s">
        <v>89</v>
      </c>
      <c r="C62" s="466"/>
      <c r="D62" s="466"/>
      <c r="E62" s="315"/>
      <c r="F62" s="315"/>
      <c r="G62" s="315"/>
      <c r="H62" s="388">
        <f>'PRESUP.EGRESOS FUENTE FINANCIAM'!M355</f>
        <v>0</v>
      </c>
      <c r="I62" s="55" t="e">
        <f t="shared" si="6"/>
        <v>#DIV/0!</v>
      </c>
      <c r="J62" s="308">
        <f t="shared" si="11"/>
        <v>0</v>
      </c>
      <c r="K62" s="315"/>
      <c r="L62" s="315"/>
      <c r="M62" s="14">
        <v>62</v>
      </c>
      <c r="N62" s="479"/>
      <c r="O62" s="479"/>
      <c r="P62" s="480"/>
      <c r="Q62" s="15">
        <v>62</v>
      </c>
      <c r="R62" s="479"/>
      <c r="S62" s="479"/>
      <c r="T62" s="480"/>
      <c r="U62" s="15">
        <v>62</v>
      </c>
      <c r="V62" s="479"/>
      <c r="W62" s="479"/>
      <c r="X62" s="480"/>
      <c r="Y62" s="15">
        <v>62</v>
      </c>
      <c r="Z62" s="479"/>
      <c r="AA62" s="479"/>
      <c r="AB62" s="480"/>
      <c r="AC62" s="15">
        <v>62</v>
      </c>
      <c r="AD62" s="479"/>
      <c r="AE62" s="479"/>
      <c r="AF62" s="480"/>
      <c r="AG62" s="15">
        <v>62</v>
      </c>
      <c r="AH62" s="479"/>
      <c r="AI62" s="479"/>
      <c r="AJ62" s="480"/>
      <c r="AK62" s="15">
        <v>62</v>
      </c>
      <c r="AL62" s="479"/>
      <c r="AM62" s="479"/>
      <c r="AN62" s="480"/>
      <c r="AO62" s="15">
        <v>62</v>
      </c>
      <c r="AP62" s="479"/>
      <c r="AQ62" s="479"/>
      <c r="AR62" s="480"/>
      <c r="AS62" s="15">
        <v>62</v>
      </c>
      <c r="AT62" s="479"/>
      <c r="AU62" s="479"/>
      <c r="AV62" s="480"/>
      <c r="AW62" s="15">
        <v>62</v>
      </c>
      <c r="AX62" s="479"/>
      <c r="AY62" s="479"/>
      <c r="AZ62" s="480"/>
      <c r="BA62" s="15">
        <v>62</v>
      </c>
      <c r="BB62" s="479"/>
      <c r="BC62" s="479"/>
      <c r="BD62" s="480"/>
      <c r="BE62" s="15">
        <v>62</v>
      </c>
      <c r="BF62" s="479"/>
      <c r="BG62" s="479"/>
      <c r="BH62" s="480"/>
      <c r="BI62" s="15">
        <v>62</v>
      </c>
      <c r="BJ62" s="479"/>
      <c r="BK62" s="479"/>
      <c r="BL62" s="480"/>
      <c r="BM62" s="15">
        <v>62</v>
      </c>
      <c r="BN62" s="479"/>
      <c r="BO62" s="479"/>
      <c r="BP62" s="480"/>
      <c r="BQ62" s="15">
        <v>62</v>
      </c>
      <c r="BR62" s="479"/>
      <c r="BS62" s="479"/>
      <c r="BT62" s="480"/>
      <c r="BU62" s="15">
        <v>62</v>
      </c>
      <c r="BV62" s="479"/>
      <c r="BW62" s="479"/>
      <c r="BX62" s="480"/>
      <c r="BY62" s="15">
        <v>62</v>
      </c>
      <c r="BZ62" s="479"/>
      <c r="CA62" s="479"/>
      <c r="CB62" s="480"/>
      <c r="CC62" s="15">
        <v>62</v>
      </c>
      <c r="CD62" s="479"/>
      <c r="CE62" s="479"/>
      <c r="CF62" s="480"/>
      <c r="CG62" s="15">
        <v>62</v>
      </c>
      <c r="CH62" s="479"/>
      <c r="CI62" s="479"/>
      <c r="CJ62" s="480"/>
      <c r="CK62" s="15">
        <v>62</v>
      </c>
      <c r="CL62" s="479"/>
      <c r="CM62" s="479"/>
      <c r="CN62" s="480"/>
      <c r="CO62" s="15">
        <v>62</v>
      </c>
      <c r="CP62" s="479"/>
      <c r="CQ62" s="479"/>
      <c r="CR62" s="480"/>
      <c r="CS62" s="15">
        <v>62</v>
      </c>
      <c r="CT62" s="479"/>
      <c r="CU62" s="479"/>
      <c r="CV62" s="480"/>
      <c r="CW62" s="15">
        <v>62</v>
      </c>
      <c r="CX62" s="479"/>
      <c r="CY62" s="479"/>
      <c r="CZ62" s="480"/>
      <c r="DA62" s="15">
        <v>62</v>
      </c>
      <c r="DB62" s="479"/>
      <c r="DC62" s="479"/>
      <c r="DD62" s="480"/>
      <c r="DE62" s="15">
        <v>62</v>
      </c>
      <c r="DF62" s="479"/>
      <c r="DG62" s="479"/>
      <c r="DH62" s="480"/>
      <c r="DI62" s="15">
        <v>62</v>
      </c>
      <c r="DJ62" s="479"/>
      <c r="DK62" s="479"/>
      <c r="DL62" s="480"/>
      <c r="DM62" s="15">
        <v>62</v>
      </c>
      <c r="DN62" s="479"/>
      <c r="DO62" s="479"/>
      <c r="DP62" s="480"/>
      <c r="DQ62" s="15">
        <v>62</v>
      </c>
      <c r="DR62" s="479"/>
      <c r="DS62" s="479"/>
      <c r="DT62" s="480"/>
      <c r="DU62" s="15">
        <v>62</v>
      </c>
      <c r="DV62" s="479"/>
      <c r="DW62" s="479"/>
      <c r="DX62" s="480"/>
      <c r="DY62" s="15">
        <v>62</v>
      </c>
      <c r="DZ62" s="479"/>
      <c r="EA62" s="479"/>
      <c r="EB62" s="480"/>
      <c r="EC62" s="15">
        <v>62</v>
      </c>
      <c r="ED62" s="479"/>
      <c r="EE62" s="479"/>
      <c r="EF62" s="480"/>
      <c r="EG62" s="15">
        <v>62</v>
      </c>
      <c r="EH62" s="479"/>
      <c r="EI62" s="479"/>
      <c r="EJ62" s="480"/>
      <c r="EK62" s="15">
        <v>62</v>
      </c>
      <c r="EL62" s="479"/>
      <c r="EM62" s="479"/>
      <c r="EN62" s="480"/>
      <c r="EO62" s="15">
        <v>62</v>
      </c>
      <c r="EP62" s="479"/>
      <c r="EQ62" s="479"/>
      <c r="ER62" s="480"/>
      <c r="ES62" s="15">
        <v>62</v>
      </c>
      <c r="ET62" s="479"/>
      <c r="EU62" s="479"/>
      <c r="EV62" s="480"/>
      <c r="EW62" s="15">
        <v>62</v>
      </c>
      <c r="EX62" s="479"/>
      <c r="EY62" s="479"/>
      <c r="EZ62" s="480"/>
      <c r="FA62" s="15">
        <v>62</v>
      </c>
      <c r="FB62" s="479"/>
      <c r="FC62" s="479"/>
      <c r="FD62" s="480"/>
      <c r="FE62" s="15">
        <v>62</v>
      </c>
      <c r="FF62" s="479"/>
      <c r="FG62" s="479"/>
      <c r="FH62" s="480"/>
      <c r="FI62" s="15">
        <v>62</v>
      </c>
      <c r="FJ62" s="479"/>
      <c r="FK62" s="479"/>
      <c r="FL62" s="480"/>
      <c r="FM62" s="15">
        <v>62</v>
      </c>
      <c r="FN62" s="479"/>
      <c r="FO62" s="479"/>
      <c r="FP62" s="480"/>
      <c r="FQ62" s="15">
        <v>62</v>
      </c>
      <c r="FR62" s="479"/>
      <c r="FS62" s="479"/>
      <c r="FT62" s="480"/>
      <c r="FU62" s="15">
        <v>62</v>
      </c>
      <c r="FV62" s="479"/>
      <c r="FW62" s="479"/>
      <c r="FX62" s="480"/>
      <c r="FY62" s="15">
        <v>62</v>
      </c>
      <c r="FZ62" s="479"/>
      <c r="GA62" s="479"/>
      <c r="GB62" s="480"/>
      <c r="GC62" s="15">
        <v>62</v>
      </c>
      <c r="GD62" s="479"/>
      <c r="GE62" s="479"/>
      <c r="GF62" s="480"/>
      <c r="GG62" s="15">
        <v>62</v>
      </c>
      <c r="GH62" s="479"/>
      <c r="GI62" s="479"/>
      <c r="GJ62" s="480"/>
      <c r="GK62" s="15">
        <v>62</v>
      </c>
      <c r="GL62" s="479"/>
      <c r="GM62" s="479"/>
      <c r="GN62" s="480"/>
      <c r="GO62" s="15">
        <v>62</v>
      </c>
      <c r="GP62" s="479"/>
      <c r="GQ62" s="479"/>
      <c r="GR62" s="480"/>
      <c r="GS62" s="15">
        <v>62</v>
      </c>
      <c r="GT62" s="479"/>
      <c r="GU62" s="479"/>
      <c r="GV62" s="480"/>
      <c r="GW62" s="15">
        <v>62</v>
      </c>
      <c r="GX62" s="479"/>
      <c r="GY62" s="479"/>
      <c r="GZ62" s="480"/>
      <c r="HA62" s="15">
        <v>62</v>
      </c>
      <c r="HB62" s="479"/>
      <c r="HC62" s="479"/>
      <c r="HD62" s="480"/>
      <c r="HE62" s="15">
        <v>62</v>
      </c>
      <c r="HF62" s="479"/>
      <c r="HG62" s="479"/>
      <c r="HH62" s="480"/>
      <c r="HI62" s="15">
        <v>62</v>
      </c>
      <c r="HJ62" s="479"/>
      <c r="HK62" s="479"/>
      <c r="HL62" s="480"/>
      <c r="HM62" s="15">
        <v>62</v>
      </c>
      <c r="HN62" s="479"/>
      <c r="HO62" s="479"/>
      <c r="HP62" s="480"/>
      <c r="HQ62" s="15">
        <v>62</v>
      </c>
      <c r="HR62" s="479"/>
      <c r="HS62" s="479"/>
      <c r="HT62" s="480"/>
      <c r="HU62" s="15">
        <v>62</v>
      </c>
      <c r="HV62" s="479"/>
      <c r="HW62" s="479"/>
      <c r="HX62" s="480"/>
      <c r="HY62" s="15">
        <v>62</v>
      </c>
      <c r="HZ62" s="479"/>
      <c r="IA62" s="479"/>
      <c r="IB62" s="480"/>
      <c r="IC62" s="15">
        <v>62</v>
      </c>
      <c r="ID62" s="479"/>
      <c r="IE62" s="479"/>
      <c r="IF62" s="480"/>
      <c r="IG62" s="15">
        <v>62</v>
      </c>
      <c r="IH62" s="479"/>
      <c r="II62" s="479"/>
      <c r="IJ62" s="480"/>
      <c r="IK62" s="15">
        <v>62</v>
      </c>
      <c r="IL62" s="479"/>
      <c r="IM62" s="479"/>
      <c r="IN62" s="480"/>
      <c r="IO62" s="15">
        <v>62</v>
      </c>
      <c r="IP62" s="479"/>
      <c r="IQ62" s="479"/>
      <c r="IR62" s="480"/>
      <c r="IS62" s="15">
        <v>62</v>
      </c>
      <c r="IT62" s="479"/>
      <c r="IU62" s="479"/>
      <c r="IV62" s="480"/>
      <c r="IW62" s="15">
        <v>62</v>
      </c>
      <c r="IX62" s="479"/>
      <c r="IY62" s="479"/>
      <c r="IZ62" s="480"/>
    </row>
    <row r="63" spans="1:260" s="13" customFormat="1" ht="15" customHeight="1">
      <c r="A63" s="37">
        <v>7500</v>
      </c>
      <c r="B63" s="466" t="s">
        <v>90</v>
      </c>
      <c r="C63" s="466"/>
      <c r="D63" s="466"/>
      <c r="E63" s="316"/>
      <c r="F63" s="316"/>
      <c r="G63" s="316"/>
      <c r="H63" s="388">
        <f>'PRESUP.EGRESOS FUENTE FINANCIAM'!M365</f>
        <v>0</v>
      </c>
      <c r="I63" s="55" t="e">
        <f t="shared" si="6"/>
        <v>#DIV/0!</v>
      </c>
      <c r="J63" s="308">
        <f t="shared" si="11"/>
        <v>0</v>
      </c>
      <c r="K63" s="316"/>
      <c r="L63" s="316"/>
    </row>
    <row r="64" spans="1:260" s="13" customFormat="1" ht="15" customHeight="1">
      <c r="A64" s="37">
        <v>7600</v>
      </c>
      <c r="B64" s="466" t="s">
        <v>91</v>
      </c>
      <c r="C64" s="466"/>
      <c r="D64" s="466"/>
      <c r="E64" s="316"/>
      <c r="F64" s="316"/>
      <c r="G64" s="316"/>
      <c r="H64" s="388">
        <f>'PRESUP.EGRESOS FUENTE FINANCIAM'!M375</f>
        <v>0</v>
      </c>
      <c r="I64" s="55" t="e">
        <f t="shared" si="6"/>
        <v>#DIV/0!</v>
      </c>
      <c r="J64" s="308">
        <f t="shared" si="11"/>
        <v>0</v>
      </c>
      <c r="K64" s="316"/>
      <c r="L64" s="316"/>
    </row>
    <row r="65" spans="1:12" s="13" customFormat="1" ht="15" customHeight="1">
      <c r="A65" s="37">
        <v>7900</v>
      </c>
      <c r="B65" s="466" t="s">
        <v>92</v>
      </c>
      <c r="C65" s="466"/>
      <c r="D65" s="466"/>
      <c r="E65" s="316"/>
      <c r="F65" s="316"/>
      <c r="G65" s="316"/>
      <c r="H65" s="388">
        <f>'PRESUP.EGRESOS FUENTE FINANCIAM'!M378</f>
        <v>0</v>
      </c>
      <c r="I65" s="55" t="e">
        <f t="shared" si="6"/>
        <v>#DIV/0!</v>
      </c>
      <c r="J65" s="308">
        <f t="shared" si="11"/>
        <v>0</v>
      </c>
      <c r="K65" s="316"/>
      <c r="L65" s="316"/>
    </row>
    <row r="66" spans="1:12" s="13" customFormat="1" ht="15.75" customHeight="1">
      <c r="A66" s="243">
        <v>8000</v>
      </c>
      <c r="B66" s="472" t="s">
        <v>21</v>
      </c>
      <c r="C66" s="472"/>
      <c r="D66" s="472"/>
      <c r="E66" s="312">
        <f>SUM(E67:E69)</f>
        <v>0</v>
      </c>
      <c r="F66" s="312">
        <f>SUM(F67:F69)</f>
        <v>0</v>
      </c>
      <c r="G66" s="312">
        <f>SUM(G67:G69)</f>
        <v>0</v>
      </c>
      <c r="H66" s="389">
        <f>SUM(H67:H69)</f>
        <v>157500</v>
      </c>
      <c r="I66" s="244" t="e">
        <f t="shared" si="6"/>
        <v>#DIV/0!</v>
      </c>
      <c r="J66" s="312">
        <f>SUM(J67:J69)</f>
        <v>165375</v>
      </c>
      <c r="K66" s="312">
        <f>SUM(K67:K69)</f>
        <v>0</v>
      </c>
      <c r="L66" s="312">
        <f>SUM(L67:L69)</f>
        <v>0</v>
      </c>
    </row>
    <row r="67" spans="1:12" s="13" customFormat="1" ht="15.75">
      <c r="A67" s="37">
        <v>8100</v>
      </c>
      <c r="B67" s="466" t="s">
        <v>22</v>
      </c>
      <c r="C67" s="466"/>
      <c r="D67" s="466"/>
      <c r="E67" s="308"/>
      <c r="F67" s="308"/>
      <c r="G67" s="308"/>
      <c r="H67" s="388">
        <f>'PRESUP.EGRESOS FUENTE FINANCIAM'!M383</f>
        <v>0</v>
      </c>
      <c r="I67" s="55" t="e">
        <f t="shared" ref="I67:I69" si="12">H67/E67-1</f>
        <v>#DIV/0!</v>
      </c>
      <c r="J67" s="308">
        <f>H67*1.05</f>
        <v>0</v>
      </c>
      <c r="K67" s="308"/>
      <c r="L67" s="308"/>
    </row>
    <row r="68" spans="1:12" s="13" customFormat="1" ht="15.75">
      <c r="A68" s="37">
        <v>8300</v>
      </c>
      <c r="B68" s="466" t="s">
        <v>23</v>
      </c>
      <c r="C68" s="466"/>
      <c r="D68" s="466"/>
      <c r="E68" s="309"/>
      <c r="F68" s="309"/>
      <c r="G68" s="309"/>
      <c r="H68" s="388">
        <f>'PRESUP.EGRESOS FUENTE FINANCIAM'!M390</f>
        <v>0</v>
      </c>
      <c r="I68" s="55" t="e">
        <f t="shared" si="12"/>
        <v>#DIV/0!</v>
      </c>
      <c r="J68" s="308">
        <f t="shared" ref="J68:J69" si="13">H68*1.05</f>
        <v>0</v>
      </c>
      <c r="K68" s="309"/>
      <c r="L68" s="309"/>
    </row>
    <row r="69" spans="1:12" s="13" customFormat="1" ht="15.75">
      <c r="A69" s="37">
        <v>8500</v>
      </c>
      <c r="B69" s="466" t="s">
        <v>24</v>
      </c>
      <c r="C69" s="466"/>
      <c r="D69" s="466"/>
      <c r="E69" s="309"/>
      <c r="F69" s="309"/>
      <c r="G69" s="309"/>
      <c r="H69" s="388">
        <f>'PRESUP.EGRESOS FUENTE FINANCIAM'!M396</f>
        <v>157500</v>
      </c>
      <c r="I69" s="55" t="e">
        <f t="shared" si="12"/>
        <v>#DIV/0!</v>
      </c>
      <c r="J69" s="308">
        <f t="shared" si="13"/>
        <v>165375</v>
      </c>
      <c r="K69" s="309"/>
      <c r="L69" s="309"/>
    </row>
    <row r="70" spans="1:12" s="13" customFormat="1" ht="15.75">
      <c r="A70" s="243">
        <v>9000</v>
      </c>
      <c r="B70" s="472" t="s">
        <v>93</v>
      </c>
      <c r="C70" s="472"/>
      <c r="D70" s="472"/>
      <c r="E70" s="310">
        <f>SUM(E71:E77)</f>
        <v>0</v>
      </c>
      <c r="F70" s="310">
        <f>SUM(F71:F77)</f>
        <v>0</v>
      </c>
      <c r="G70" s="310">
        <f>SUM(G71:G77)</f>
        <v>0</v>
      </c>
      <c r="H70" s="389">
        <f>SUM(H71:H77)</f>
        <v>0</v>
      </c>
      <c r="I70" s="244" t="e">
        <f t="shared" si="6"/>
        <v>#DIV/0!</v>
      </c>
      <c r="J70" s="310">
        <f>SUM(J71:J77)</f>
        <v>0</v>
      </c>
      <c r="K70" s="310">
        <f>SUM(K71:K77)</f>
        <v>0</v>
      </c>
      <c r="L70" s="310">
        <f>SUM(L71:L77)</f>
        <v>0</v>
      </c>
    </row>
    <row r="71" spans="1:12" s="13" customFormat="1" ht="15.75">
      <c r="A71" s="37">
        <v>9100</v>
      </c>
      <c r="B71" s="466" t="s">
        <v>94</v>
      </c>
      <c r="C71" s="466"/>
      <c r="D71" s="466"/>
      <c r="E71" s="308"/>
      <c r="F71" s="308"/>
      <c r="G71" s="308"/>
      <c r="H71" s="388">
        <f>'PRESUP.EGRESOS FUENTE FINANCIAM'!M401</f>
        <v>0</v>
      </c>
      <c r="I71" s="55" t="e">
        <f t="shared" si="6"/>
        <v>#DIV/0!</v>
      </c>
      <c r="J71" s="308">
        <f>H71*1.05</f>
        <v>0</v>
      </c>
      <c r="K71" s="308"/>
      <c r="L71" s="308"/>
    </row>
    <row r="72" spans="1:12" s="13" customFormat="1" ht="15.75">
      <c r="A72" s="37">
        <v>9200</v>
      </c>
      <c r="B72" s="466" t="s">
        <v>95</v>
      </c>
      <c r="C72" s="466"/>
      <c r="D72" s="466"/>
      <c r="E72" s="309"/>
      <c r="F72" s="309"/>
      <c r="G72" s="309"/>
      <c r="H72" s="388">
        <f>'PRESUP.EGRESOS FUENTE FINANCIAM'!M410</f>
        <v>0</v>
      </c>
      <c r="I72" s="55" t="e">
        <f t="shared" si="6"/>
        <v>#DIV/0!</v>
      </c>
      <c r="J72" s="308">
        <f t="shared" ref="J72:J77" si="14">H72*1.05</f>
        <v>0</v>
      </c>
      <c r="K72" s="309"/>
      <c r="L72" s="309"/>
    </row>
    <row r="73" spans="1:12" s="13" customFormat="1" ht="15.75">
      <c r="A73" s="37">
        <v>9300</v>
      </c>
      <c r="B73" s="466" t="s">
        <v>96</v>
      </c>
      <c r="C73" s="466"/>
      <c r="D73" s="466"/>
      <c r="E73" s="309"/>
      <c r="F73" s="309"/>
      <c r="G73" s="309"/>
      <c r="H73" s="388">
        <f>'PRESUP.EGRESOS FUENTE FINANCIAM'!M419</f>
        <v>0</v>
      </c>
      <c r="I73" s="55" t="e">
        <f t="shared" si="6"/>
        <v>#DIV/0!</v>
      </c>
      <c r="J73" s="308">
        <f t="shared" si="14"/>
        <v>0</v>
      </c>
      <c r="K73" s="309"/>
      <c r="L73" s="309"/>
    </row>
    <row r="74" spans="1:12" s="13" customFormat="1" ht="15.75">
      <c r="A74" s="37">
        <v>9400</v>
      </c>
      <c r="B74" s="466" t="s">
        <v>97</v>
      </c>
      <c r="C74" s="466"/>
      <c r="D74" s="466"/>
      <c r="E74" s="309"/>
      <c r="F74" s="309"/>
      <c r="G74" s="309"/>
      <c r="H74" s="388">
        <f>'PRESUP.EGRESOS FUENTE FINANCIAM'!M422</f>
        <v>0</v>
      </c>
      <c r="I74" s="55" t="e">
        <f t="shared" si="6"/>
        <v>#DIV/0!</v>
      </c>
      <c r="J74" s="308">
        <f t="shared" si="14"/>
        <v>0</v>
      </c>
      <c r="K74" s="309"/>
      <c r="L74" s="309"/>
    </row>
    <row r="75" spans="1:12" s="13" customFormat="1" ht="15.75">
      <c r="A75" s="37">
        <v>9500</v>
      </c>
      <c r="B75" s="466" t="s">
        <v>98</v>
      </c>
      <c r="C75" s="466"/>
      <c r="D75" s="466"/>
      <c r="E75" s="309"/>
      <c r="F75" s="309"/>
      <c r="G75" s="309"/>
      <c r="H75" s="388">
        <f>'PRESUP.EGRESOS FUENTE FINANCIAM'!M425</f>
        <v>0</v>
      </c>
      <c r="I75" s="55" t="e">
        <f t="shared" si="6"/>
        <v>#DIV/0!</v>
      </c>
      <c r="J75" s="308">
        <f t="shared" si="14"/>
        <v>0</v>
      </c>
      <c r="K75" s="309"/>
      <c r="L75" s="309"/>
    </row>
    <row r="76" spans="1:12" s="13" customFormat="1" ht="15.75">
      <c r="A76" s="37">
        <v>9600</v>
      </c>
      <c r="B76" s="466" t="s">
        <v>861</v>
      </c>
      <c r="C76" s="466"/>
      <c r="D76" s="466"/>
      <c r="E76" s="309"/>
      <c r="F76" s="309"/>
      <c r="G76" s="309"/>
      <c r="H76" s="388">
        <f>'PRESUP.EGRESOS FUENTE FINANCIAM'!M427</f>
        <v>0</v>
      </c>
      <c r="I76" s="55" t="e">
        <f>H76/E76-1</f>
        <v>#DIV/0!</v>
      </c>
      <c r="J76" s="308">
        <f t="shared" si="14"/>
        <v>0</v>
      </c>
      <c r="K76" s="309"/>
      <c r="L76" s="309"/>
    </row>
    <row r="77" spans="1:12" s="13" customFormat="1" ht="15.75">
      <c r="A77" s="50">
        <v>9900</v>
      </c>
      <c r="B77" s="473" t="s">
        <v>99</v>
      </c>
      <c r="C77" s="473"/>
      <c r="D77" s="473"/>
      <c r="E77" s="313"/>
      <c r="F77" s="313"/>
      <c r="G77" s="313"/>
      <c r="H77" s="388">
        <f>'PRESUP.EGRESOS FUENTE FINANCIAM'!M430</f>
        <v>0</v>
      </c>
      <c r="I77" s="55" t="e">
        <f t="shared" si="6"/>
        <v>#DIV/0!</v>
      </c>
      <c r="J77" s="308">
        <f t="shared" si="14"/>
        <v>0</v>
      </c>
      <c r="K77" s="313"/>
      <c r="L77" s="313"/>
    </row>
    <row r="78" spans="1:12" s="13" customFormat="1" ht="15.75">
      <c r="A78" s="474" t="s">
        <v>548</v>
      </c>
      <c r="B78" s="475"/>
      <c r="C78" s="475"/>
      <c r="D78" s="475"/>
      <c r="E78" s="314">
        <f>E6+E14+E24+E34+E44+E54+E58+E66+E70</f>
        <v>0</v>
      </c>
      <c r="F78" s="314">
        <f>F6+F14+F24+F34+F44+F54+F58+F66+F70</f>
        <v>0</v>
      </c>
      <c r="G78" s="314">
        <f>G6+G14+G24+G34+G44+G54+G58+G66+G70</f>
        <v>0</v>
      </c>
      <c r="H78" s="390">
        <f>H6+H14+H24+H34+H44+H54+H58+H66+H70</f>
        <v>33824003.200000003</v>
      </c>
      <c r="I78" s="245" t="e">
        <f>H78/E78-1</f>
        <v>#DIV/0!</v>
      </c>
      <c r="J78" s="314">
        <f>J6+J14+J24+J34+J44+J54+J58+J66+J70</f>
        <v>35515203.359999999</v>
      </c>
      <c r="K78" s="314">
        <f>K6+K14+K24+K34+K44+K54+K58+K66+K70</f>
        <v>0</v>
      </c>
      <c r="L78" s="314">
        <f>L6+L14+L24+L34+L44+L54+L58+L66+L70</f>
        <v>0</v>
      </c>
    </row>
    <row r="79" spans="1:12" ht="16.899999999999999" customHeight="1">
      <c r="B79" s="268"/>
      <c r="C79" s="268"/>
      <c r="D79" s="268"/>
    </row>
    <row r="80" spans="1:12" ht="32.450000000000003" customHeight="1">
      <c r="A80" s="467" t="s">
        <v>866</v>
      </c>
      <c r="B80" s="467"/>
      <c r="C80" s="467"/>
      <c r="D80" s="467"/>
      <c r="E80" s="19"/>
      <c r="F80" s="19"/>
      <c r="G80" s="19"/>
      <c r="H80" s="19"/>
      <c r="I80" s="19"/>
      <c r="J80" s="19"/>
      <c r="K80" s="19"/>
      <c r="L80" s="19"/>
    </row>
    <row r="81" spans="1:260" ht="32.1" customHeight="1">
      <c r="A81" s="246" t="s">
        <v>100</v>
      </c>
      <c r="B81" s="247" t="s">
        <v>3</v>
      </c>
      <c r="C81" s="248" t="s">
        <v>851</v>
      </c>
      <c r="D81" s="249" t="s">
        <v>28</v>
      </c>
      <c r="E81" s="20"/>
      <c r="F81" s="20"/>
      <c r="G81" s="20"/>
      <c r="H81" s="20"/>
      <c r="I81" s="20"/>
      <c r="J81" s="20"/>
      <c r="K81" s="20"/>
      <c r="L81" s="20"/>
    </row>
    <row r="82" spans="1:260" ht="32.1" customHeight="1">
      <c r="A82" s="5">
        <v>1</v>
      </c>
      <c r="B82" s="6" t="s">
        <v>101</v>
      </c>
      <c r="C82" s="21">
        <f>(H6+H14+H24+H34)-H39</f>
        <v>28467148.099999998</v>
      </c>
      <c r="D82" s="108">
        <f>C82/$C$87</f>
        <v>0.84162563288783021</v>
      </c>
    </row>
    <row r="83" spans="1:260" ht="32.1" customHeight="1">
      <c r="A83" s="5">
        <v>2</v>
      </c>
      <c r="B83" s="6" t="s">
        <v>102</v>
      </c>
      <c r="C83" s="21">
        <f>H44+H54+H58</f>
        <v>3830160.35</v>
      </c>
      <c r="D83" s="108">
        <f t="shared" ref="D83:D86" si="15">C83/$C$87</f>
        <v>0.11323793719366725</v>
      </c>
    </row>
    <row r="84" spans="1:260" ht="32.1" customHeight="1">
      <c r="A84" s="5">
        <v>3</v>
      </c>
      <c r="B84" s="6" t="s">
        <v>103</v>
      </c>
      <c r="C84" s="21">
        <f>H70</f>
        <v>0</v>
      </c>
      <c r="D84" s="108">
        <f t="shared" si="15"/>
        <v>0</v>
      </c>
    </row>
    <row r="85" spans="1:260" ht="32.1" customHeight="1">
      <c r="A85" s="5">
        <v>4</v>
      </c>
      <c r="B85" s="6" t="s">
        <v>136</v>
      </c>
      <c r="C85" s="21">
        <f>H39</f>
        <v>1369194.75</v>
      </c>
      <c r="D85" s="108">
        <f t="shared" si="15"/>
        <v>4.0479973405395137E-2</v>
      </c>
    </row>
    <row r="86" spans="1:260" ht="32.1" customHeight="1">
      <c r="A86" s="5">
        <v>5</v>
      </c>
      <c r="B86" s="6" t="s">
        <v>124</v>
      </c>
      <c r="C86" s="21">
        <f>H66</f>
        <v>157500</v>
      </c>
      <c r="D86" s="108">
        <f t="shared" si="15"/>
        <v>4.6564565131072362E-3</v>
      </c>
    </row>
    <row r="87" spans="1:260" ht="19.899999999999999" customHeight="1">
      <c r="A87" s="250"/>
      <c r="B87" s="251" t="s">
        <v>850</v>
      </c>
      <c r="C87" s="252">
        <f>SUM(C82:C86)</f>
        <v>33824003.200000003</v>
      </c>
      <c r="D87" s="253">
        <f>SUM(D82:D86)</f>
        <v>0.99999999999999978</v>
      </c>
    </row>
    <row r="88" spans="1:260" s="20" customFormat="1">
      <c r="B88" s="18"/>
      <c r="C88" s="22"/>
      <c r="D88" s="23"/>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row>
    <row r="89" spans="1:260" s="20" customFormat="1">
      <c r="B89" s="18"/>
      <c r="C89" s="22"/>
      <c r="D89" s="23"/>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row>
    <row r="90" spans="1:260" s="20" customFormat="1">
      <c r="B90" s="18"/>
      <c r="C90" s="22"/>
      <c r="D90" s="23"/>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row>
    <row r="91" spans="1:260" s="20" customFormat="1">
      <c r="B91" s="18"/>
      <c r="C91" s="22"/>
      <c r="D91" s="23"/>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row>
    <row r="92" spans="1:260" s="20" customFormat="1">
      <c r="B92" s="18"/>
      <c r="C92" s="22"/>
      <c r="D92" s="23"/>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row>
    <row r="93" spans="1:260" s="20" customFormat="1">
      <c r="B93" s="18"/>
      <c r="C93" s="22"/>
      <c r="D93" s="23"/>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row>
    <row r="94" spans="1:260" s="20" customFormat="1">
      <c r="B94" s="18"/>
      <c r="C94" s="22"/>
      <c r="D94" s="23"/>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row>
    <row r="95" spans="1:260" s="20" customFormat="1">
      <c r="B95" s="18"/>
      <c r="C95" s="22"/>
      <c r="D95" s="23"/>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row>
    <row r="96" spans="1:260" s="20" customFormat="1">
      <c r="B96" s="18"/>
      <c r="C96" s="22"/>
      <c r="D96" s="23"/>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row>
    <row r="97" spans="2:260" s="20" customFormat="1">
      <c r="B97" s="18"/>
      <c r="C97" s="22"/>
      <c r="D97" s="23"/>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row>
    <row r="98" spans="2:260" s="20" customFormat="1">
      <c r="B98" s="18"/>
      <c r="C98" s="22"/>
      <c r="D98" s="23"/>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row>
    <row r="99" spans="2:260" s="20" customFormat="1">
      <c r="B99" s="18"/>
      <c r="C99" s="22"/>
      <c r="D99" s="23"/>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row>
    <row r="100" spans="2:260" s="20" customFormat="1">
      <c r="B100" s="18"/>
      <c r="C100" s="22"/>
      <c r="D100" s="2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row>
    <row r="101" spans="2:260" s="20" customFormat="1">
      <c r="B101" s="18"/>
      <c r="C101" s="22"/>
      <c r="D101" s="23"/>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row>
    <row r="102" spans="2:260" s="20" customFormat="1">
      <c r="B102" s="18"/>
      <c r="C102" s="22"/>
      <c r="D102" s="23"/>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row>
    <row r="103" spans="2:260" s="20" customFormat="1">
      <c r="B103" s="18"/>
      <c r="C103" s="22"/>
      <c r="D103" s="23"/>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row>
    <row r="104" spans="2:260" s="20" customFormat="1">
      <c r="B104" s="18"/>
      <c r="C104" s="22"/>
      <c r="D104" s="23"/>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row>
    <row r="105" spans="2:260" s="20" customFormat="1">
      <c r="B105" s="18"/>
      <c r="C105" s="22"/>
      <c r="D105" s="23"/>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row>
    <row r="106" spans="2:260" s="20" customFormat="1">
      <c r="B106" s="18"/>
      <c r="C106" s="22"/>
      <c r="D106" s="23"/>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row>
    <row r="107" spans="2:260" s="20" customFormat="1">
      <c r="B107" s="18"/>
      <c r="C107" s="22"/>
      <c r="D107" s="23"/>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row>
    <row r="108" spans="2:260" s="20" customFormat="1">
      <c r="B108" s="18"/>
      <c r="C108" s="22"/>
      <c r="D108" s="23"/>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row>
    <row r="109" spans="2:260" s="20" customFormat="1">
      <c r="B109" s="18"/>
      <c r="C109" s="22"/>
      <c r="D109" s="23"/>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row>
    <row r="110" spans="2:260" s="20" customFormat="1">
      <c r="B110" s="18"/>
      <c r="C110" s="22"/>
      <c r="D110" s="23"/>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row>
    <row r="111" spans="2:260" s="20" customFormat="1">
      <c r="B111" s="18"/>
      <c r="C111" s="22"/>
      <c r="D111" s="23"/>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row>
    <row r="112" spans="2:260" s="20" customFormat="1">
      <c r="B112" s="18"/>
      <c r="C112" s="22"/>
      <c r="D112" s="23"/>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row>
    <row r="113" spans="2:260" s="20" customFormat="1">
      <c r="B113" s="18"/>
      <c r="C113" s="22"/>
      <c r="D113" s="23"/>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row>
    <row r="114" spans="2:260" s="20" customFormat="1">
      <c r="B114" s="18"/>
      <c r="C114" s="22"/>
      <c r="D114" s="23"/>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row>
    <row r="115" spans="2:260" s="20" customFormat="1">
      <c r="B115" s="18"/>
      <c r="C115" s="22"/>
      <c r="D115" s="23"/>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row>
    <row r="116" spans="2:260" s="20" customFormat="1">
      <c r="B116" s="18"/>
      <c r="C116" s="22"/>
      <c r="D116" s="23"/>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row>
    <row r="117" spans="2:260" s="20" customFormat="1">
      <c r="B117" s="18"/>
      <c r="C117" s="22"/>
      <c r="D117" s="23"/>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row>
    <row r="118" spans="2:260" s="20" customFormat="1">
      <c r="B118" s="18"/>
      <c r="C118" s="22"/>
      <c r="D118" s="23"/>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row>
    <row r="119" spans="2:260" s="20" customFormat="1">
      <c r="B119" s="18"/>
      <c r="C119" s="22"/>
      <c r="D119" s="23"/>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row>
    <row r="120" spans="2:260" s="20" customFormat="1">
      <c r="B120" s="18"/>
      <c r="C120" s="22"/>
      <c r="D120" s="23"/>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row>
    <row r="121" spans="2:260" s="20" customFormat="1">
      <c r="B121" s="18"/>
      <c r="C121" s="22"/>
      <c r="D121" s="23"/>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row>
    <row r="122" spans="2:260" s="20" customFormat="1">
      <c r="B122" s="18"/>
      <c r="C122" s="22"/>
      <c r="D122" s="23"/>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row>
    <row r="123" spans="2:260" s="20" customFormat="1">
      <c r="B123" s="18"/>
      <c r="C123" s="22"/>
      <c r="D123" s="23"/>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row>
    <row r="124" spans="2:260" s="20" customFormat="1">
      <c r="B124" s="18"/>
      <c r="C124" s="22"/>
      <c r="D124" s="23"/>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row>
    <row r="125" spans="2:260" s="20" customFormat="1">
      <c r="B125" s="18"/>
      <c r="C125" s="22"/>
      <c r="D125" s="23"/>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row>
    <row r="126" spans="2:260" s="20" customFormat="1">
      <c r="B126" s="18"/>
      <c r="C126" s="22"/>
      <c r="D126" s="23"/>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row>
    <row r="127" spans="2:260" s="20" customFormat="1">
      <c r="B127" s="18"/>
      <c r="C127" s="22"/>
      <c r="D127" s="23"/>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row>
    <row r="128" spans="2:260" s="20" customFormat="1">
      <c r="B128" s="18"/>
      <c r="C128" s="22"/>
      <c r="D128" s="23"/>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row>
    <row r="129" spans="2:260" s="20" customFormat="1">
      <c r="B129" s="18"/>
      <c r="C129" s="22"/>
      <c r="D129" s="23"/>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row>
    <row r="130" spans="2:260" s="20" customFormat="1">
      <c r="B130" s="18"/>
      <c r="C130" s="22"/>
      <c r="D130" s="23"/>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row>
    <row r="131" spans="2:260" s="20" customFormat="1">
      <c r="B131" s="18"/>
      <c r="C131" s="22"/>
      <c r="D131" s="23"/>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row>
    <row r="132" spans="2:260" s="20" customFormat="1">
      <c r="B132" s="18"/>
      <c r="C132" s="22"/>
      <c r="D132" s="23"/>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row>
    <row r="133" spans="2:260" s="20" customFormat="1">
      <c r="B133" s="18"/>
      <c r="C133" s="22"/>
      <c r="D133" s="23"/>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row>
    <row r="134" spans="2:260" s="20" customFormat="1">
      <c r="B134" s="18"/>
      <c r="C134" s="22"/>
      <c r="D134" s="23"/>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row>
    <row r="135" spans="2:260" s="20" customFormat="1">
      <c r="B135" s="18"/>
      <c r="C135" s="22"/>
      <c r="D135" s="23"/>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row>
    <row r="136" spans="2:260" s="20" customFormat="1">
      <c r="B136" s="18"/>
      <c r="C136" s="22"/>
      <c r="D136" s="23"/>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row>
    <row r="137" spans="2:260" s="20" customFormat="1">
      <c r="B137" s="18"/>
      <c r="C137" s="22"/>
      <c r="D137" s="23"/>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row>
    <row r="138" spans="2:260" s="20" customFormat="1">
      <c r="B138" s="18"/>
      <c r="C138" s="22"/>
      <c r="D138" s="23"/>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row>
    <row r="139" spans="2:260" s="20" customFormat="1">
      <c r="B139" s="18"/>
      <c r="C139" s="22"/>
      <c r="D139" s="23"/>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row>
    <row r="140" spans="2:260" s="20" customFormat="1">
      <c r="B140" s="18"/>
      <c r="C140" s="22"/>
      <c r="D140" s="23"/>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row>
    <row r="141" spans="2:260" s="20" customFormat="1">
      <c r="B141" s="18"/>
      <c r="C141" s="22"/>
      <c r="D141" s="23"/>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c r="IW141" s="18"/>
      <c r="IX141" s="18"/>
      <c r="IY141" s="18"/>
      <c r="IZ141" s="18"/>
    </row>
    <row r="142" spans="2:260" s="20" customFormat="1">
      <c r="B142" s="18"/>
      <c r="C142" s="22"/>
      <c r="D142" s="23"/>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row>
    <row r="143" spans="2:260" s="20" customFormat="1">
      <c r="B143" s="18"/>
      <c r="C143" s="22"/>
      <c r="D143" s="23"/>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row>
    <row r="144" spans="2:260" s="20" customFormat="1">
      <c r="B144" s="18"/>
      <c r="C144" s="22"/>
      <c r="D144" s="23"/>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c r="IW144" s="18"/>
      <c r="IX144" s="18"/>
      <c r="IY144" s="18"/>
      <c r="IZ144" s="18"/>
    </row>
    <row r="145" spans="2:260" s="20" customFormat="1">
      <c r="B145" s="18"/>
      <c r="C145" s="22"/>
      <c r="D145" s="23"/>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c r="IW145" s="18"/>
      <c r="IX145" s="18"/>
      <c r="IY145" s="18"/>
      <c r="IZ145" s="18"/>
    </row>
    <row r="146" spans="2:260" s="20" customFormat="1">
      <c r="B146" s="18"/>
      <c r="C146" s="22"/>
      <c r="D146" s="23"/>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c r="IW146" s="18"/>
      <c r="IX146" s="18"/>
      <c r="IY146" s="18"/>
      <c r="IZ146" s="18"/>
    </row>
    <row r="147" spans="2:260" s="20" customFormat="1">
      <c r="B147" s="18"/>
      <c r="C147" s="22"/>
      <c r="D147" s="23"/>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c r="IW147" s="18"/>
      <c r="IX147" s="18"/>
      <c r="IY147" s="18"/>
      <c r="IZ147" s="18"/>
    </row>
    <row r="148" spans="2:260" s="20" customFormat="1">
      <c r="B148" s="18"/>
      <c r="C148" s="22"/>
      <c r="D148" s="23"/>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row>
    <row r="149" spans="2:260" s="20" customFormat="1">
      <c r="B149" s="18"/>
      <c r="C149" s="22"/>
      <c r="D149" s="23"/>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row>
    <row r="150" spans="2:260" s="20" customFormat="1">
      <c r="B150" s="18"/>
      <c r="C150" s="22"/>
      <c r="D150" s="23"/>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row>
    <row r="151" spans="2:260" s="20" customFormat="1">
      <c r="B151" s="18"/>
      <c r="C151" s="22"/>
      <c r="D151" s="23"/>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row>
    <row r="152" spans="2:260" s="20" customFormat="1">
      <c r="B152" s="18"/>
      <c r="C152" s="22"/>
      <c r="D152" s="23"/>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row>
    <row r="153" spans="2:260" s="20" customFormat="1">
      <c r="B153" s="18"/>
      <c r="C153" s="22"/>
      <c r="D153" s="23"/>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row>
    <row r="154" spans="2:260" s="20" customFormat="1">
      <c r="B154" s="18"/>
      <c r="C154" s="22"/>
      <c r="D154" s="23"/>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row>
    <row r="155" spans="2:260" s="20" customFormat="1">
      <c r="B155" s="18"/>
      <c r="C155" s="22"/>
      <c r="D155" s="23"/>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row>
    <row r="156" spans="2:260" s="20" customFormat="1">
      <c r="B156" s="18"/>
      <c r="C156" s="22"/>
      <c r="D156" s="23"/>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row>
    <row r="157" spans="2:260" s="20" customFormat="1">
      <c r="B157" s="18"/>
      <c r="C157" s="22"/>
      <c r="D157" s="23"/>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row>
    <row r="158" spans="2:260" s="20" customFormat="1">
      <c r="B158" s="18"/>
      <c r="C158" s="22"/>
      <c r="D158" s="23"/>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row>
    <row r="159" spans="2:260" s="20" customFormat="1">
      <c r="B159" s="18"/>
      <c r="C159" s="22"/>
      <c r="D159" s="23"/>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row>
    <row r="160" spans="2:260" s="20" customFormat="1">
      <c r="B160" s="18"/>
      <c r="C160" s="22"/>
      <c r="D160" s="23"/>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row>
    <row r="161" spans="2:260" s="20" customFormat="1">
      <c r="B161" s="18"/>
      <c r="C161" s="22"/>
      <c r="D161" s="23"/>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row>
    <row r="162" spans="2:260" s="20" customFormat="1">
      <c r="B162" s="18"/>
      <c r="C162" s="22"/>
      <c r="D162" s="23"/>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row>
    <row r="163" spans="2:260" s="20" customFormat="1">
      <c r="B163" s="18"/>
      <c r="C163" s="22"/>
      <c r="D163" s="23"/>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row>
    <row r="164" spans="2:260" s="20" customFormat="1">
      <c r="B164" s="18"/>
      <c r="C164" s="22"/>
      <c r="D164" s="23"/>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row>
    <row r="165" spans="2:260" s="20" customFormat="1">
      <c r="B165" s="18"/>
      <c r="C165" s="22"/>
      <c r="D165" s="23"/>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row>
    <row r="166" spans="2:260" s="20" customFormat="1">
      <c r="B166" s="18"/>
      <c r="C166" s="22"/>
      <c r="D166" s="23"/>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row>
    <row r="167" spans="2:260" s="20" customFormat="1">
      <c r="B167" s="18"/>
      <c r="C167" s="22"/>
      <c r="D167" s="23"/>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row>
    <row r="168" spans="2:260" s="20" customFormat="1">
      <c r="B168" s="18"/>
      <c r="C168" s="22"/>
      <c r="D168" s="23"/>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row>
    <row r="169" spans="2:260" s="20" customFormat="1">
      <c r="B169" s="18"/>
      <c r="C169" s="22"/>
      <c r="D169" s="23"/>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row>
    <row r="170" spans="2:260" s="20" customFormat="1">
      <c r="B170" s="18"/>
      <c r="C170" s="22"/>
      <c r="D170" s="23"/>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row>
    <row r="171" spans="2:260" s="20" customFormat="1">
      <c r="B171" s="18"/>
      <c r="C171" s="22"/>
      <c r="D171" s="23"/>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row>
    <row r="172" spans="2:260" s="20" customFormat="1">
      <c r="B172" s="18"/>
      <c r="C172" s="22"/>
      <c r="D172" s="23"/>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row>
    <row r="173" spans="2:260" s="20" customFormat="1">
      <c r="B173" s="18"/>
      <c r="C173" s="22"/>
      <c r="D173" s="23"/>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row>
    <row r="174" spans="2:260" s="20" customFormat="1">
      <c r="B174" s="18"/>
      <c r="C174" s="22"/>
      <c r="D174" s="23"/>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row>
    <row r="175" spans="2:260" s="20" customFormat="1">
      <c r="B175" s="18"/>
      <c r="C175" s="22"/>
      <c r="D175" s="23"/>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row>
    <row r="176" spans="2:260" s="20" customFormat="1">
      <c r="B176" s="18"/>
      <c r="C176" s="22"/>
      <c r="D176" s="23"/>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row>
    <row r="177" spans="2:260" s="20" customFormat="1">
      <c r="B177" s="18"/>
      <c r="C177" s="22"/>
      <c r="D177" s="23"/>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row>
    <row r="178" spans="2:260" s="20" customFormat="1">
      <c r="B178" s="18"/>
      <c r="C178" s="22"/>
      <c r="D178" s="23"/>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row>
    <row r="179" spans="2:260" s="20" customFormat="1">
      <c r="B179" s="18"/>
      <c r="C179" s="22"/>
      <c r="D179" s="23"/>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row>
    <row r="180" spans="2:260" s="20" customFormat="1">
      <c r="B180" s="18"/>
      <c r="C180" s="22"/>
      <c r="D180" s="23"/>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row>
    <row r="181" spans="2:260" s="20" customFormat="1">
      <c r="B181" s="18"/>
      <c r="C181" s="22"/>
      <c r="D181" s="23"/>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row>
    <row r="182" spans="2:260" s="20" customFormat="1">
      <c r="B182" s="18"/>
      <c r="C182" s="22"/>
      <c r="D182" s="23"/>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row>
    <row r="183" spans="2:260" s="20" customFormat="1">
      <c r="B183" s="18"/>
      <c r="C183" s="22"/>
      <c r="D183" s="23"/>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row>
    <row r="184" spans="2:260" s="20" customFormat="1">
      <c r="B184" s="18"/>
      <c r="C184" s="22"/>
      <c r="D184" s="23"/>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row>
    <row r="185" spans="2:260" s="20" customFormat="1">
      <c r="B185" s="18"/>
      <c r="C185" s="22"/>
      <c r="D185" s="23"/>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row>
    <row r="186" spans="2:260" s="20" customFormat="1">
      <c r="B186" s="18"/>
      <c r="C186" s="22"/>
      <c r="D186" s="23"/>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row>
    <row r="187" spans="2:260" s="20" customFormat="1">
      <c r="B187" s="18"/>
      <c r="C187" s="22"/>
      <c r="D187" s="23"/>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row>
    <row r="188" spans="2:260" s="20" customFormat="1">
      <c r="B188" s="18"/>
      <c r="C188" s="22"/>
      <c r="D188" s="23"/>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row>
    <row r="189" spans="2:260" s="20" customFormat="1">
      <c r="B189" s="18"/>
      <c r="C189" s="22"/>
      <c r="D189" s="23"/>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row>
    <row r="190" spans="2:260" s="20" customFormat="1">
      <c r="B190" s="18"/>
      <c r="C190" s="22"/>
      <c r="D190" s="23"/>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row>
    <row r="191" spans="2:260" s="20" customFormat="1">
      <c r="B191" s="18"/>
      <c r="C191" s="22"/>
      <c r="D191" s="23"/>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row>
    <row r="192" spans="2:260" s="20" customFormat="1">
      <c r="B192" s="18"/>
      <c r="C192" s="22"/>
      <c r="D192" s="23"/>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row>
    <row r="193" spans="2:260" s="20" customFormat="1">
      <c r="B193" s="18"/>
      <c r="C193" s="22"/>
      <c r="D193" s="23"/>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row>
    <row r="194" spans="2:260" s="20" customFormat="1">
      <c r="B194" s="18"/>
      <c r="C194" s="22"/>
      <c r="D194" s="23"/>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row>
    <row r="195" spans="2:260" ht="15" customHeight="1"/>
    <row r="196" spans="2:260" ht="15" customHeight="1"/>
    <row r="197" spans="2:260" ht="15" customHeight="1"/>
    <row r="198" spans="2:260" ht="15" customHeight="1"/>
    <row r="199" spans="2:260" ht="15" customHeight="1"/>
    <row r="200" spans="2:260" ht="15" customHeight="1"/>
    <row r="201" spans="2:260" ht="15" customHeight="1"/>
    <row r="202" spans="2:260" ht="15" customHeight="1"/>
    <row r="203" spans="2:260" ht="15" customHeight="1"/>
    <row r="204" spans="2:260" ht="15" customHeight="1"/>
    <row r="205" spans="2:260" ht="15" customHeight="1"/>
    <row r="206" spans="2:260" ht="15" customHeight="1"/>
    <row r="207" spans="2:260" ht="15" customHeight="1"/>
    <row r="208" spans="2:260"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sheetData>
  <sheetProtection algorithmName="SHA-512" hashValue="BJZef4x6v+WveHnQqIbQxwHKwZDuZSLJlzJe/6c8aMm7iVJFKgwo8Gu8boSLeCEqGOM9pjTlmevgciDNEV0hLA==" saltValue="zzsyIWFgOVzz3DJLVhQB1A==" spinCount="100000" sheet="1" objects="1" scenarios="1"/>
  <mergeCells count="209">
    <mergeCell ref="H3:H4"/>
    <mergeCell ref="B22:D22"/>
    <mergeCell ref="B23:D23"/>
    <mergeCell ref="B24:D24"/>
    <mergeCell ref="I3:I4"/>
    <mergeCell ref="B6:D6"/>
    <mergeCell ref="B19:D19"/>
    <mergeCell ref="B20:D20"/>
    <mergeCell ref="B21:D21"/>
    <mergeCell ref="B7:D7"/>
    <mergeCell ref="B8:D8"/>
    <mergeCell ref="B9:D9"/>
    <mergeCell ref="B10:D10"/>
    <mergeCell ref="B11:D11"/>
    <mergeCell ref="B12:D12"/>
    <mergeCell ref="B13:D13"/>
    <mergeCell ref="B14:D14"/>
    <mergeCell ref="B15:D15"/>
    <mergeCell ref="B16:D16"/>
    <mergeCell ref="B17:D17"/>
    <mergeCell ref="B18:D18"/>
    <mergeCell ref="F3:F4"/>
    <mergeCell ref="G3:G4"/>
    <mergeCell ref="A3:D4"/>
    <mergeCell ref="R59:T59"/>
    <mergeCell ref="V59:X59"/>
    <mergeCell ref="Z59:AB59"/>
    <mergeCell ref="AD59:AF59"/>
    <mergeCell ref="AH59:AJ59"/>
    <mergeCell ref="AL59:AN59"/>
    <mergeCell ref="N59:P59"/>
    <mergeCell ref="B49:D49"/>
    <mergeCell ref="B50:D50"/>
    <mergeCell ref="B51:D51"/>
    <mergeCell ref="B52:D52"/>
    <mergeCell ref="B53:D53"/>
    <mergeCell ref="B54:D54"/>
    <mergeCell ref="B55:D55"/>
    <mergeCell ref="B56:D56"/>
    <mergeCell ref="B57:D57"/>
    <mergeCell ref="B58:D58"/>
    <mergeCell ref="B59:D59"/>
    <mergeCell ref="BN59:BP59"/>
    <mergeCell ref="BR59:BT59"/>
    <mergeCell ref="BV59:BX59"/>
    <mergeCell ref="BZ59:CB59"/>
    <mergeCell ref="CD59:CF59"/>
    <mergeCell ref="CH59:CJ59"/>
    <mergeCell ref="AP59:AR59"/>
    <mergeCell ref="AT59:AV59"/>
    <mergeCell ref="AX59:AZ59"/>
    <mergeCell ref="BB59:BD59"/>
    <mergeCell ref="BF59:BH59"/>
    <mergeCell ref="BJ59:BL59"/>
    <mergeCell ref="DJ59:DL59"/>
    <mergeCell ref="DN59:DP59"/>
    <mergeCell ref="DR59:DT59"/>
    <mergeCell ref="DV59:DX59"/>
    <mergeCell ref="DZ59:EB59"/>
    <mergeCell ref="ED59:EF59"/>
    <mergeCell ref="CL59:CN59"/>
    <mergeCell ref="CP59:CR59"/>
    <mergeCell ref="CT59:CV59"/>
    <mergeCell ref="CX59:CZ59"/>
    <mergeCell ref="DB59:DD59"/>
    <mergeCell ref="DF59:DH59"/>
    <mergeCell ref="GX59:GZ59"/>
    <mergeCell ref="FF59:FH59"/>
    <mergeCell ref="FJ59:FL59"/>
    <mergeCell ref="FN59:FP59"/>
    <mergeCell ref="FR59:FT59"/>
    <mergeCell ref="FV59:FX59"/>
    <mergeCell ref="FZ59:GB59"/>
    <mergeCell ref="EH59:EJ59"/>
    <mergeCell ref="EL59:EN59"/>
    <mergeCell ref="EP59:ER59"/>
    <mergeCell ref="ET59:EV59"/>
    <mergeCell ref="EX59:EZ59"/>
    <mergeCell ref="FB59:FD59"/>
    <mergeCell ref="N62:P62"/>
    <mergeCell ref="R62:T62"/>
    <mergeCell ref="V62:X62"/>
    <mergeCell ref="Z62:AB62"/>
    <mergeCell ref="AD62:AF62"/>
    <mergeCell ref="AH62:AJ62"/>
    <mergeCell ref="IX59:IZ59"/>
    <mergeCell ref="HZ59:IB59"/>
    <mergeCell ref="ID59:IF59"/>
    <mergeCell ref="IH59:IJ59"/>
    <mergeCell ref="IL59:IN59"/>
    <mergeCell ref="IP59:IR59"/>
    <mergeCell ref="IT59:IV59"/>
    <mergeCell ref="HB59:HD59"/>
    <mergeCell ref="HF59:HH59"/>
    <mergeCell ref="HJ59:HL59"/>
    <mergeCell ref="HN59:HP59"/>
    <mergeCell ref="HR59:HT59"/>
    <mergeCell ref="HV59:HX59"/>
    <mergeCell ref="GD59:GF59"/>
    <mergeCell ref="GH59:GJ59"/>
    <mergeCell ref="GL59:GN59"/>
    <mergeCell ref="GP59:GR59"/>
    <mergeCell ref="GT59:GV59"/>
    <mergeCell ref="BJ62:BL62"/>
    <mergeCell ref="BN62:BP62"/>
    <mergeCell ref="BR62:BT62"/>
    <mergeCell ref="BV62:BX62"/>
    <mergeCell ref="BZ62:CB62"/>
    <mergeCell ref="CD62:CF62"/>
    <mergeCell ref="AL62:AN62"/>
    <mergeCell ref="AP62:AR62"/>
    <mergeCell ref="AT62:AV62"/>
    <mergeCell ref="AX62:AZ62"/>
    <mergeCell ref="BB62:BD62"/>
    <mergeCell ref="BF62:BH62"/>
    <mergeCell ref="DF62:DH62"/>
    <mergeCell ref="DJ62:DL62"/>
    <mergeCell ref="DN62:DP62"/>
    <mergeCell ref="DR62:DT62"/>
    <mergeCell ref="DV62:DX62"/>
    <mergeCell ref="DZ62:EB62"/>
    <mergeCell ref="CH62:CJ62"/>
    <mergeCell ref="CL62:CN62"/>
    <mergeCell ref="CP62:CR62"/>
    <mergeCell ref="CT62:CV62"/>
    <mergeCell ref="CX62:CZ62"/>
    <mergeCell ref="DB62:DD62"/>
    <mergeCell ref="FJ62:FL62"/>
    <mergeCell ref="FN62:FP62"/>
    <mergeCell ref="FR62:FT62"/>
    <mergeCell ref="FV62:FX62"/>
    <mergeCell ref="ED62:EF62"/>
    <mergeCell ref="EH62:EJ62"/>
    <mergeCell ref="EL62:EN62"/>
    <mergeCell ref="EP62:ER62"/>
    <mergeCell ref="ET62:EV62"/>
    <mergeCell ref="EX62:EZ62"/>
    <mergeCell ref="E3:E4"/>
    <mergeCell ref="IT62:IV62"/>
    <mergeCell ref="IX62:IZ62"/>
    <mergeCell ref="HV62:HX62"/>
    <mergeCell ref="HZ62:IB62"/>
    <mergeCell ref="ID62:IF62"/>
    <mergeCell ref="IH62:IJ62"/>
    <mergeCell ref="IL62:IN62"/>
    <mergeCell ref="IP62:IR62"/>
    <mergeCell ref="GX62:GZ62"/>
    <mergeCell ref="HB62:HD62"/>
    <mergeCell ref="HF62:HH62"/>
    <mergeCell ref="HJ62:HL62"/>
    <mergeCell ref="HN62:HP62"/>
    <mergeCell ref="HR62:HT62"/>
    <mergeCell ref="FZ62:GB62"/>
    <mergeCell ref="GD62:GF62"/>
    <mergeCell ref="GH62:GJ62"/>
    <mergeCell ref="GL62:GN62"/>
    <mergeCell ref="GP62:GR62"/>
    <mergeCell ref="GT62:GV62"/>
    <mergeCell ref="FB62:FD62"/>
    <mergeCell ref="FF62:FH62"/>
    <mergeCell ref="K3:K4"/>
    <mergeCell ref="B37:D37"/>
    <mergeCell ref="B25:D25"/>
    <mergeCell ref="B26:D26"/>
    <mergeCell ref="B27:D27"/>
    <mergeCell ref="B28:D28"/>
    <mergeCell ref="B29:D29"/>
    <mergeCell ref="B30:D30"/>
    <mergeCell ref="B43:D43"/>
    <mergeCell ref="B44:D44"/>
    <mergeCell ref="B45:D45"/>
    <mergeCell ref="B46:D46"/>
    <mergeCell ref="B47:D47"/>
    <mergeCell ref="B48:D48"/>
    <mergeCell ref="B75:D75"/>
    <mergeCell ref="B76:D76"/>
    <mergeCell ref="B77:D77"/>
    <mergeCell ref="A78:D78"/>
    <mergeCell ref="B63:D63"/>
    <mergeCell ref="B64:D64"/>
    <mergeCell ref="B65:D65"/>
    <mergeCell ref="B66:D66"/>
    <mergeCell ref="B60:D60"/>
    <mergeCell ref="B61:D61"/>
    <mergeCell ref="B62:D62"/>
    <mergeCell ref="L3:L4"/>
    <mergeCell ref="J3:J4"/>
    <mergeCell ref="A1:L1"/>
    <mergeCell ref="A2:L2"/>
    <mergeCell ref="B69:D69"/>
    <mergeCell ref="A80:D80"/>
    <mergeCell ref="B68:D68"/>
    <mergeCell ref="B38:D38"/>
    <mergeCell ref="B39:D39"/>
    <mergeCell ref="B40:D40"/>
    <mergeCell ref="B41:D41"/>
    <mergeCell ref="B42:D42"/>
    <mergeCell ref="B31:D31"/>
    <mergeCell ref="B32:D32"/>
    <mergeCell ref="B33:D33"/>
    <mergeCell ref="B67:D67"/>
    <mergeCell ref="B34:D34"/>
    <mergeCell ref="B35:D35"/>
    <mergeCell ref="B36:D36"/>
    <mergeCell ref="B70:D70"/>
    <mergeCell ref="B71:D71"/>
    <mergeCell ref="B72:D72"/>
    <mergeCell ref="B73:D73"/>
    <mergeCell ref="B74:D74"/>
  </mergeCells>
  <dataValidations count="1">
    <dataValidation type="whole" operator="greaterThanOrEqual" allowBlank="1" showInputMessage="1" showErrorMessage="1" sqref="H74 H24 H44 H34 H54 H58 H66 H70">
      <formula1>0</formula1>
    </dataValidation>
  </dataValidations>
  <printOptions horizontalCentered="1"/>
  <pageMargins left="1.0236220472440944" right="0.23622047244094491" top="0.62992125984251968" bottom="0.59055118110236227" header="0.15748031496062992" footer="0.31496062992125984"/>
  <pageSetup paperSize="5" scale="65" orientation="landscape" r:id="rId1"/>
  <headerFooter>
    <oddFooter xml:space="preserve">&amp;L&amp;"-,Cursiva"&amp;10Ejercicio Fiscal 2019&amp;R&amp;"-,Cursiva"&amp;10Página &amp;P de &amp;N&amp;K00+000-&amp;"-,Normal"----------    </oddFooter>
  </headerFooter>
  <rowBreaks count="1" manualBreakCount="1">
    <brk id="5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IT423"/>
  <sheetViews>
    <sheetView showGridLines="0" view="pageBreakPreview" zoomScale="60" zoomScaleNormal="100" workbookViewId="0">
      <selection activeCell="D20" sqref="D20"/>
    </sheetView>
  </sheetViews>
  <sheetFormatPr baseColWidth="10" defaultColWidth="0.28515625" defaultRowHeight="15" customHeight="1" zeroHeight="1"/>
  <cols>
    <col min="1" max="1" width="9.42578125" style="29" customWidth="1"/>
    <col min="2" max="2" width="6.140625" style="29" customWidth="1"/>
    <col min="3" max="3" width="56.42578125" style="29" customWidth="1"/>
    <col min="4" max="4" width="31.42578125" style="24" customWidth="1"/>
    <col min="5" max="5" width="0.28515625" customWidth="1"/>
    <col min="6" max="14" width="0" hidden="1" customWidth="1"/>
    <col min="15" max="254" width="11.42578125" hidden="1" customWidth="1"/>
    <col min="255" max="255" width="0.85546875" customWidth="1"/>
  </cols>
  <sheetData>
    <row r="1" spans="1:5" s="106" customFormat="1" ht="27" customHeight="1">
      <c r="A1" s="493" t="s">
        <v>914</v>
      </c>
      <c r="B1" s="494"/>
      <c r="C1" s="494"/>
      <c r="D1" s="495"/>
    </row>
    <row r="2" spans="1:5" s="66" customFormat="1" ht="24" customHeight="1">
      <c r="A2" s="490" t="str">
        <f>'ESTIMACIÓN DE INGRESOS'!A2:C2</f>
        <v>Nombre del Municipio: CAÑADAS DE OBREGÓN</v>
      </c>
      <c r="B2" s="491"/>
      <c r="C2" s="491"/>
      <c r="D2" s="492"/>
    </row>
    <row r="3" spans="1:5" s="66" customFormat="1" ht="6.75" customHeight="1">
      <c r="A3" s="96"/>
      <c r="D3" s="107"/>
    </row>
    <row r="4" spans="1:5" s="98" customFormat="1" ht="15.75">
      <c r="A4" s="486" t="s">
        <v>551</v>
      </c>
      <c r="B4" s="488" t="s">
        <v>552</v>
      </c>
      <c r="C4" s="488" t="s">
        <v>553</v>
      </c>
      <c r="D4" s="254" t="s">
        <v>827</v>
      </c>
      <c r="E4" s="97"/>
    </row>
    <row r="5" spans="1:5" s="100" customFormat="1" ht="15.75">
      <c r="A5" s="487"/>
      <c r="B5" s="489"/>
      <c r="C5" s="489"/>
      <c r="D5" s="255" t="s">
        <v>140</v>
      </c>
      <c r="E5" s="99"/>
    </row>
    <row r="6" spans="1:5" s="103" customFormat="1" ht="25.5" customHeight="1">
      <c r="A6" s="101" t="s">
        <v>554</v>
      </c>
      <c r="B6" s="93">
        <v>0</v>
      </c>
      <c r="C6" s="94" t="s">
        <v>1116</v>
      </c>
      <c r="D6" s="331"/>
      <c r="E6" s="102"/>
    </row>
    <row r="7" spans="1:5" s="103" customFormat="1" ht="25.5" customHeight="1">
      <c r="A7" s="101" t="s">
        <v>555</v>
      </c>
      <c r="B7" s="93">
        <v>0</v>
      </c>
      <c r="C7" s="94" t="s">
        <v>556</v>
      </c>
      <c r="D7" s="332"/>
      <c r="E7" s="102"/>
    </row>
    <row r="8" spans="1:5" s="103" customFormat="1" ht="25.5" customHeight="1">
      <c r="A8" s="101" t="s">
        <v>557</v>
      </c>
      <c r="B8" s="93">
        <v>0</v>
      </c>
      <c r="C8" s="94" t="s">
        <v>558</v>
      </c>
      <c r="D8" s="332"/>
      <c r="E8" s="102"/>
    </row>
    <row r="9" spans="1:5" s="103" customFormat="1" ht="25.5" customHeight="1">
      <c r="A9" s="101" t="s">
        <v>559</v>
      </c>
      <c r="B9" s="93">
        <v>1</v>
      </c>
      <c r="C9" s="94" t="s">
        <v>560</v>
      </c>
      <c r="D9" s="332">
        <v>3044974.9</v>
      </c>
      <c r="E9" s="102"/>
    </row>
    <row r="10" spans="1:5" s="103" customFormat="1" ht="25.5" customHeight="1">
      <c r="A10" s="101" t="s">
        <v>559</v>
      </c>
      <c r="B10" s="93">
        <v>2</v>
      </c>
      <c r="C10" s="94" t="s">
        <v>828</v>
      </c>
      <c r="D10" s="332">
        <v>3414964.3</v>
      </c>
      <c r="E10" s="102"/>
    </row>
    <row r="11" spans="1:5" s="103" customFormat="1" ht="25.5" customHeight="1">
      <c r="A11" s="101" t="s">
        <v>559</v>
      </c>
      <c r="B11" s="93">
        <v>3</v>
      </c>
      <c r="C11" s="94" t="s">
        <v>1115</v>
      </c>
      <c r="D11" s="332"/>
      <c r="E11" s="102"/>
    </row>
    <row r="12" spans="1:5" s="103" customFormat="1" ht="25.5" customHeight="1">
      <c r="A12" s="101" t="s">
        <v>559</v>
      </c>
      <c r="B12" s="93">
        <v>4</v>
      </c>
      <c r="C12" s="94" t="s">
        <v>1114</v>
      </c>
      <c r="D12" s="332"/>
      <c r="E12" s="102"/>
    </row>
    <row r="13" spans="1:5" s="103" customFormat="1" ht="25.5" customHeight="1">
      <c r="A13" s="101" t="s">
        <v>559</v>
      </c>
      <c r="B13" s="93">
        <v>5</v>
      </c>
      <c r="C13" s="94" t="s">
        <v>829</v>
      </c>
      <c r="D13" s="332"/>
      <c r="E13" s="102"/>
    </row>
    <row r="14" spans="1:5" s="103" customFormat="1" ht="25.5" customHeight="1">
      <c r="A14" s="101" t="s">
        <v>559</v>
      </c>
      <c r="B14" s="93">
        <v>6</v>
      </c>
      <c r="C14" s="94" t="s">
        <v>830</v>
      </c>
      <c r="D14" s="332">
        <v>164311</v>
      </c>
      <c r="E14" s="102"/>
    </row>
    <row r="15" spans="1:5" s="103" customFormat="1" ht="25.5" customHeight="1">
      <c r="A15" s="101" t="s">
        <v>559</v>
      </c>
      <c r="B15" s="93">
        <v>7</v>
      </c>
      <c r="C15" s="94" t="s">
        <v>831</v>
      </c>
      <c r="D15" s="332">
        <v>2619045</v>
      </c>
      <c r="E15" s="102"/>
    </row>
    <row r="16" spans="1:5" s="103" customFormat="1" ht="25.5" customHeight="1">
      <c r="A16" s="101" t="s">
        <v>559</v>
      </c>
      <c r="B16" s="93">
        <v>8</v>
      </c>
      <c r="C16" s="94" t="s">
        <v>1110</v>
      </c>
      <c r="D16" s="332">
        <v>7792532</v>
      </c>
      <c r="E16" s="102"/>
    </row>
    <row r="17" spans="1:5" s="103" customFormat="1" ht="25.5" customHeight="1">
      <c r="A17" s="101" t="s">
        <v>559</v>
      </c>
      <c r="B17" s="93">
        <v>9</v>
      </c>
      <c r="C17" s="95" t="s">
        <v>1112</v>
      </c>
      <c r="D17" s="332"/>
      <c r="E17" s="102"/>
    </row>
    <row r="18" spans="1:5" s="103" customFormat="1" ht="25.5" customHeight="1">
      <c r="A18" s="101" t="s">
        <v>559</v>
      </c>
      <c r="B18" s="93">
        <v>10</v>
      </c>
      <c r="C18" s="94" t="s">
        <v>1111</v>
      </c>
      <c r="D18" s="332"/>
      <c r="E18" s="102"/>
    </row>
    <row r="19" spans="1:5" s="103" customFormat="1" ht="25.5" customHeight="1">
      <c r="A19" s="101" t="s">
        <v>559</v>
      </c>
      <c r="B19" s="93">
        <v>11</v>
      </c>
      <c r="C19" s="94" t="s">
        <v>832</v>
      </c>
      <c r="D19" s="332"/>
      <c r="E19" s="102"/>
    </row>
    <row r="20" spans="1:5" s="103" customFormat="1" ht="25.5" customHeight="1">
      <c r="A20" s="101" t="s">
        <v>559</v>
      </c>
      <c r="B20" s="93">
        <v>12</v>
      </c>
      <c r="C20" s="94" t="s">
        <v>833</v>
      </c>
      <c r="D20" s="332">
        <v>165000</v>
      </c>
      <c r="E20" s="102"/>
    </row>
    <row r="21" spans="1:5" s="103" customFormat="1" ht="25.5" customHeight="1">
      <c r="A21" s="101" t="s">
        <v>559</v>
      </c>
      <c r="B21" s="93">
        <v>13</v>
      </c>
      <c r="C21" s="94" t="s">
        <v>834</v>
      </c>
      <c r="D21" s="332">
        <v>6611136.4000000004</v>
      </c>
      <c r="E21" s="102"/>
    </row>
    <row r="22" spans="1:5" s="103" customFormat="1" ht="25.5" customHeight="1">
      <c r="A22" s="101" t="s">
        <v>559</v>
      </c>
      <c r="B22" s="93">
        <v>14</v>
      </c>
      <c r="C22" s="94" t="s">
        <v>835</v>
      </c>
      <c r="D22" s="332"/>
      <c r="E22" s="102"/>
    </row>
    <row r="23" spans="1:5" s="103" customFormat="1" ht="25.5" customHeight="1">
      <c r="A23" s="101" t="s">
        <v>559</v>
      </c>
      <c r="B23" s="93">
        <v>15</v>
      </c>
      <c r="C23" s="94" t="s">
        <v>836</v>
      </c>
      <c r="D23" s="332">
        <v>4664499.4000000004</v>
      </c>
      <c r="E23" s="102"/>
    </row>
    <row r="24" spans="1:5" s="103" customFormat="1" ht="25.5" customHeight="1">
      <c r="A24" s="101" t="s">
        <v>559</v>
      </c>
      <c r="B24" s="93">
        <v>16</v>
      </c>
      <c r="C24" s="94" t="s">
        <v>837</v>
      </c>
      <c r="D24" s="332">
        <v>4664499.4000000004</v>
      </c>
      <c r="E24" s="102"/>
    </row>
    <row r="25" spans="1:5" s="103" customFormat="1" ht="25.5" customHeight="1">
      <c r="A25" s="101" t="s">
        <v>559</v>
      </c>
      <c r="B25" s="93">
        <v>17</v>
      </c>
      <c r="C25" s="94" t="s">
        <v>838</v>
      </c>
      <c r="D25" s="332"/>
      <c r="E25" s="102"/>
    </row>
    <row r="26" spans="1:5" s="103" customFormat="1" ht="25.5" customHeight="1">
      <c r="A26" s="101" t="s">
        <v>559</v>
      </c>
      <c r="B26" s="93">
        <v>18</v>
      </c>
      <c r="C26" s="94" t="s">
        <v>839</v>
      </c>
      <c r="D26" s="331">
        <v>683040.6</v>
      </c>
      <c r="E26" s="102"/>
    </row>
    <row r="27" spans="1:5" s="103" customFormat="1" ht="25.5" customHeight="1">
      <c r="A27" s="101" t="s">
        <v>559</v>
      </c>
      <c r="B27" s="93">
        <v>19</v>
      </c>
      <c r="C27" s="94" t="s">
        <v>1113</v>
      </c>
      <c r="D27" s="331"/>
      <c r="E27" s="102"/>
    </row>
    <row r="28" spans="1:5" s="103" customFormat="1" ht="25.5" customHeight="1">
      <c r="A28" s="101"/>
      <c r="B28" s="93"/>
      <c r="C28" s="94"/>
      <c r="D28" s="331"/>
      <c r="E28" s="102"/>
    </row>
    <row r="29" spans="1:5" s="103" customFormat="1" ht="25.5" customHeight="1">
      <c r="A29" s="101"/>
      <c r="B29" s="93"/>
      <c r="C29" s="94"/>
      <c r="D29" s="331"/>
      <c r="E29" s="102"/>
    </row>
    <row r="30" spans="1:5" s="103" customFormat="1" ht="25.5" customHeight="1">
      <c r="A30" s="101"/>
      <c r="B30" s="93"/>
      <c r="C30" s="94"/>
      <c r="D30" s="331"/>
      <c r="E30" s="102"/>
    </row>
    <row r="31" spans="1:5" s="103" customFormat="1" ht="25.5" customHeight="1">
      <c r="A31" s="101"/>
      <c r="B31" s="93"/>
      <c r="C31" s="94"/>
      <c r="D31" s="331"/>
      <c r="E31" s="102"/>
    </row>
    <row r="32" spans="1:5" s="103" customFormat="1" ht="25.5" customHeight="1">
      <c r="A32" s="101"/>
      <c r="B32" s="93"/>
      <c r="C32" s="94"/>
      <c r="D32" s="331"/>
      <c r="E32" s="102"/>
    </row>
    <row r="33" spans="1:5" s="103" customFormat="1" ht="25.5" customHeight="1">
      <c r="A33" s="101"/>
      <c r="B33" s="93"/>
      <c r="C33" s="94"/>
      <c r="D33" s="331"/>
      <c r="E33" s="102"/>
    </row>
    <row r="34" spans="1:5" s="103" customFormat="1" ht="25.5" customHeight="1">
      <c r="A34" s="101"/>
      <c r="B34" s="93"/>
      <c r="C34" s="94"/>
      <c r="D34" s="331"/>
      <c r="E34" s="102"/>
    </row>
    <row r="35" spans="1:5" s="105" customFormat="1" ht="25.5" customHeight="1" thickBot="1">
      <c r="A35" s="256"/>
      <c r="B35" s="257"/>
      <c r="C35" s="258" t="s">
        <v>0</v>
      </c>
      <c r="D35" s="333">
        <f>SUM(D6:D34)</f>
        <v>33824003</v>
      </c>
      <c r="E35" s="104"/>
    </row>
    <row r="36" spans="1:5" ht="3" customHeight="1">
      <c r="A36" s="26"/>
      <c r="B36" s="26"/>
      <c r="C36" s="27"/>
    </row>
    <row r="37" spans="1:5" ht="25.5" hidden="1" customHeight="1">
      <c r="A37" s="26"/>
      <c r="B37" s="26"/>
      <c r="C37" s="27"/>
    </row>
    <row r="38" spans="1:5" ht="25.5" hidden="1" customHeight="1">
      <c r="A38" s="26"/>
      <c r="B38" s="26"/>
      <c r="C38" s="27"/>
    </row>
    <row r="39" spans="1:5" ht="25.5" hidden="1" customHeight="1">
      <c r="A39" s="26"/>
      <c r="B39" s="26"/>
      <c r="C39" s="27"/>
    </row>
    <row r="40" spans="1:5" ht="25.5" hidden="1" customHeight="1">
      <c r="A40" s="26"/>
      <c r="B40" s="26"/>
      <c r="C40" s="27"/>
    </row>
    <row r="41" spans="1:5" s="24" customFormat="1" ht="25.5" hidden="1" customHeight="1">
      <c r="A41" s="26"/>
      <c r="B41" s="26"/>
      <c r="C41" s="27"/>
    </row>
    <row r="42" spans="1:5" s="24" customFormat="1" ht="25.5" hidden="1" customHeight="1">
      <c r="A42" s="26"/>
      <c r="B42" s="26"/>
      <c r="C42" s="27"/>
    </row>
    <row r="43" spans="1:5" s="24" customFormat="1" ht="25.5" hidden="1" customHeight="1">
      <c r="A43" s="26"/>
      <c r="B43" s="26"/>
      <c r="C43" s="27"/>
    </row>
    <row r="44" spans="1:5" s="24" customFormat="1" ht="25.5" hidden="1" customHeight="1">
      <c r="A44" s="26"/>
      <c r="B44" s="26"/>
      <c r="C44" s="28"/>
    </row>
    <row r="45" spans="1:5" s="24" customFormat="1" ht="25.5" hidden="1" customHeight="1">
      <c r="A45" s="26"/>
      <c r="B45" s="26"/>
      <c r="C45" s="27"/>
    </row>
    <row r="46" spans="1:5" s="24" customFormat="1" ht="25.5" hidden="1" customHeight="1">
      <c r="A46" s="26"/>
      <c r="B46" s="26"/>
      <c r="C46" s="27"/>
    </row>
    <row r="47" spans="1:5" s="24" customFormat="1" ht="25.5" hidden="1" customHeight="1">
      <c r="A47" s="26"/>
      <c r="B47" s="26"/>
      <c r="C47" s="27"/>
    </row>
    <row r="48" spans="1:5" s="24" customFormat="1" ht="25.5" hidden="1" customHeight="1">
      <c r="A48" s="26"/>
      <c r="B48" s="26"/>
      <c r="C48" s="28"/>
    </row>
    <row r="49" spans="1:3" s="24" customFormat="1" ht="25.5" hidden="1" customHeight="1">
      <c r="A49" s="26"/>
      <c r="B49" s="26"/>
      <c r="C49" s="27"/>
    </row>
    <row r="50" spans="1:3" s="24" customFormat="1" ht="25.5" hidden="1" customHeight="1">
      <c r="A50" s="26"/>
      <c r="B50" s="26"/>
      <c r="C50" s="27"/>
    </row>
    <row r="51" spans="1:3" s="24" customFormat="1" ht="25.5" hidden="1" customHeight="1">
      <c r="A51" s="26"/>
      <c r="B51" s="26"/>
      <c r="C51" s="27"/>
    </row>
    <row r="52" spans="1:3" s="24" customFormat="1" ht="25.5" hidden="1" customHeight="1">
      <c r="A52" s="26"/>
      <c r="B52" s="26"/>
      <c r="C52" s="27"/>
    </row>
    <row r="53" spans="1:3" s="24" customFormat="1" ht="25.5" hidden="1" customHeight="1">
      <c r="A53" s="26"/>
      <c r="B53" s="26"/>
      <c r="C53" s="27"/>
    </row>
    <row r="54" spans="1:3" s="24" customFormat="1" ht="25.5" hidden="1" customHeight="1">
      <c r="A54" s="26"/>
      <c r="B54" s="26"/>
      <c r="C54" s="27"/>
    </row>
    <row r="55" spans="1:3" s="24" customFormat="1" ht="25.5" hidden="1" customHeight="1">
      <c r="A55" s="26"/>
      <c r="B55" s="26"/>
      <c r="C55" s="27"/>
    </row>
    <row r="56" spans="1:3" s="24" customFormat="1" ht="25.5" hidden="1" customHeight="1">
      <c r="A56" s="26"/>
      <c r="B56" s="26"/>
      <c r="C56" s="27"/>
    </row>
    <row r="57" spans="1:3" s="24" customFormat="1" ht="25.5" hidden="1" customHeight="1">
      <c r="A57" s="26"/>
      <c r="B57" s="26"/>
      <c r="C57" s="27"/>
    </row>
    <row r="58" spans="1:3" s="24" customFormat="1" ht="25.5" hidden="1" customHeight="1">
      <c r="A58" s="26"/>
      <c r="B58" s="26"/>
      <c r="C58" s="28"/>
    </row>
    <row r="59" spans="1:3" s="24" customFormat="1" ht="25.5" hidden="1" customHeight="1">
      <c r="A59" s="26"/>
      <c r="B59" s="26"/>
      <c r="C59" s="27"/>
    </row>
    <row r="60" spans="1:3" s="24" customFormat="1" ht="25.5" hidden="1" customHeight="1">
      <c r="A60" s="26"/>
      <c r="B60" s="26"/>
      <c r="C60" s="27"/>
    </row>
    <row r="61" spans="1:3" s="24" customFormat="1" ht="25.5" hidden="1" customHeight="1">
      <c r="A61" s="26"/>
      <c r="B61" s="26"/>
      <c r="C61" s="27"/>
    </row>
    <row r="62" spans="1:3" s="24" customFormat="1" ht="25.5" hidden="1" customHeight="1">
      <c r="A62" s="26"/>
      <c r="B62" s="26"/>
      <c r="C62" s="27"/>
    </row>
    <row r="63" spans="1:3" s="24" customFormat="1" ht="25.5" hidden="1" customHeight="1">
      <c r="A63" s="26"/>
      <c r="B63" s="26"/>
      <c r="C63" s="27"/>
    </row>
    <row r="64" spans="1:3" s="24" customFormat="1" ht="25.5" hidden="1" customHeight="1">
      <c r="A64" s="26"/>
      <c r="B64" s="26"/>
      <c r="C64" s="27"/>
    </row>
    <row r="65" spans="1:3" s="24" customFormat="1" ht="25.5" hidden="1" customHeight="1">
      <c r="A65" s="26"/>
      <c r="B65" s="26"/>
      <c r="C65" s="27"/>
    </row>
    <row r="66" spans="1:3" s="24" customFormat="1" ht="25.5" hidden="1" customHeight="1">
      <c r="A66" s="26"/>
      <c r="B66" s="26"/>
      <c r="C66" s="27"/>
    </row>
    <row r="67" spans="1:3" s="24" customFormat="1" ht="25.5" hidden="1" customHeight="1">
      <c r="A67" s="26"/>
      <c r="B67" s="26"/>
      <c r="C67" s="27"/>
    </row>
    <row r="68" spans="1:3" s="24" customFormat="1" ht="25.5" hidden="1" customHeight="1">
      <c r="A68" s="26"/>
      <c r="B68" s="26"/>
      <c r="C68" s="28"/>
    </row>
    <row r="69" spans="1:3" s="24" customFormat="1" ht="25.5" hidden="1" customHeight="1">
      <c r="A69" s="26"/>
      <c r="B69" s="26"/>
      <c r="C69" s="27"/>
    </row>
    <row r="70" spans="1:3" s="24" customFormat="1" ht="25.5" hidden="1" customHeight="1">
      <c r="A70" s="26"/>
      <c r="B70" s="26"/>
      <c r="C70" s="27"/>
    </row>
    <row r="71" spans="1:3" s="24" customFormat="1" ht="25.5" hidden="1" customHeight="1">
      <c r="A71" s="26"/>
      <c r="B71" s="26"/>
      <c r="C71" s="27"/>
    </row>
    <row r="72" spans="1:3" s="24" customFormat="1" ht="25.5" hidden="1" customHeight="1">
      <c r="A72" s="26"/>
      <c r="B72" s="26"/>
      <c r="C72" s="27"/>
    </row>
    <row r="73" spans="1:3" s="24" customFormat="1" ht="25.5" hidden="1" customHeight="1">
      <c r="A73" s="26"/>
      <c r="B73" s="26"/>
      <c r="C73" s="27"/>
    </row>
    <row r="74" spans="1:3" s="24" customFormat="1" ht="25.5" hidden="1" customHeight="1">
      <c r="A74" s="26"/>
      <c r="B74" s="26"/>
      <c r="C74" s="27"/>
    </row>
    <row r="75" spans="1:3" s="24" customFormat="1" ht="25.5" hidden="1" customHeight="1">
      <c r="A75" s="26"/>
      <c r="B75" s="26"/>
      <c r="C75" s="27"/>
    </row>
    <row r="76" spans="1:3" s="24" customFormat="1" ht="25.5" hidden="1" customHeight="1">
      <c r="A76" s="26"/>
      <c r="B76" s="26"/>
      <c r="C76" s="28"/>
    </row>
    <row r="77" spans="1:3" s="24" customFormat="1" ht="25.5" hidden="1" customHeight="1">
      <c r="A77" s="26"/>
      <c r="B77" s="26"/>
      <c r="C77" s="27"/>
    </row>
    <row r="78" spans="1:3" s="24" customFormat="1" ht="25.5" hidden="1" customHeight="1">
      <c r="A78" s="26"/>
      <c r="B78" s="26"/>
      <c r="C78" s="27"/>
    </row>
    <row r="79" spans="1:3" s="24" customFormat="1" ht="25.5" hidden="1" customHeight="1">
      <c r="A79" s="26"/>
      <c r="B79" s="26"/>
      <c r="C79" s="28"/>
    </row>
    <row r="80" spans="1:3" s="24" customFormat="1" ht="25.5" hidden="1" customHeight="1">
      <c r="A80" s="26"/>
      <c r="B80" s="26"/>
      <c r="C80" s="27"/>
    </row>
    <row r="81" spans="1:3" s="24" customFormat="1" ht="25.5" hidden="1" customHeight="1">
      <c r="A81" s="26"/>
      <c r="B81" s="26"/>
      <c r="C81" s="27"/>
    </row>
    <row r="82" spans="1:3" s="24" customFormat="1" ht="25.5" hidden="1" customHeight="1">
      <c r="A82" s="26"/>
      <c r="B82" s="26"/>
      <c r="C82" s="27"/>
    </row>
    <row r="83" spans="1:3" s="24" customFormat="1" ht="25.5" hidden="1" customHeight="1">
      <c r="A83" s="26"/>
      <c r="B83" s="26"/>
      <c r="C83" s="27"/>
    </row>
    <row r="84" spans="1:3" s="24" customFormat="1" ht="25.5" hidden="1" customHeight="1">
      <c r="A84" s="26"/>
      <c r="B84" s="26"/>
      <c r="C84" s="27"/>
    </row>
    <row r="85" spans="1:3" s="24" customFormat="1" ht="25.5" hidden="1" customHeight="1">
      <c r="A85" s="26"/>
      <c r="B85" s="26"/>
      <c r="C85" s="28"/>
    </row>
    <row r="86" spans="1:3" s="24" customFormat="1" ht="25.5" hidden="1" customHeight="1">
      <c r="A86" s="26"/>
      <c r="B86" s="26"/>
      <c r="C86" s="27"/>
    </row>
    <row r="87" spans="1:3" s="24" customFormat="1" ht="25.5" hidden="1" customHeight="1">
      <c r="A87" s="26"/>
      <c r="B87" s="26"/>
      <c r="C87" s="27"/>
    </row>
    <row r="88" spans="1:3" s="24" customFormat="1" ht="25.5" hidden="1" customHeight="1">
      <c r="A88" s="26"/>
      <c r="B88" s="26"/>
      <c r="C88" s="27"/>
    </row>
    <row r="89" spans="1:3" s="24" customFormat="1" ht="25.5" hidden="1" customHeight="1">
      <c r="A89" s="26"/>
      <c r="B89" s="26"/>
      <c r="C89" s="28"/>
    </row>
    <row r="90" spans="1:3" s="24" customFormat="1" ht="25.5" hidden="1" customHeight="1">
      <c r="A90" s="26"/>
      <c r="B90" s="26"/>
      <c r="C90" s="27"/>
    </row>
    <row r="91" spans="1:3" s="24" customFormat="1" ht="25.5" hidden="1" customHeight="1">
      <c r="A91" s="26"/>
      <c r="B91" s="26"/>
      <c r="C91" s="27"/>
    </row>
    <row r="92" spans="1:3" s="24" customFormat="1" ht="25.5" hidden="1" customHeight="1">
      <c r="A92" s="26"/>
      <c r="B92" s="26"/>
      <c r="C92" s="27"/>
    </row>
    <row r="93" spans="1:3" s="24" customFormat="1" ht="25.5" hidden="1" customHeight="1">
      <c r="A93" s="26"/>
      <c r="B93" s="26"/>
      <c r="C93" s="27"/>
    </row>
    <row r="94" spans="1:3" s="24" customFormat="1" ht="25.5" hidden="1" customHeight="1">
      <c r="A94" s="26"/>
      <c r="B94" s="26"/>
      <c r="C94" s="27"/>
    </row>
    <row r="95" spans="1:3" s="24" customFormat="1" ht="25.5" hidden="1" customHeight="1">
      <c r="A95" s="26"/>
      <c r="B95" s="26"/>
      <c r="C95" s="27"/>
    </row>
    <row r="96" spans="1:3" s="24" customFormat="1" ht="25.5" hidden="1" customHeight="1">
      <c r="A96" s="26"/>
      <c r="B96" s="26"/>
      <c r="C96" s="27"/>
    </row>
    <row r="97" spans="1:3" s="24" customFormat="1" ht="25.5" hidden="1" customHeight="1">
      <c r="A97" s="26"/>
      <c r="B97" s="26"/>
      <c r="C97" s="27"/>
    </row>
    <row r="98" spans="1:3" s="24" customFormat="1" ht="25.5" hidden="1" customHeight="1">
      <c r="A98" s="26"/>
      <c r="B98" s="26"/>
      <c r="C98" s="27"/>
    </row>
    <row r="99" spans="1:3" s="24" customFormat="1" ht="25.5" hidden="1" customHeight="1">
      <c r="A99" s="26"/>
      <c r="B99" s="26"/>
      <c r="C99" s="28"/>
    </row>
    <row r="100" spans="1:3" s="24" customFormat="1" ht="25.5" hidden="1" customHeight="1">
      <c r="A100" s="26"/>
      <c r="B100" s="26"/>
      <c r="C100" s="28"/>
    </row>
    <row r="101" spans="1:3" s="24" customFormat="1" ht="25.5" hidden="1" customHeight="1">
      <c r="A101" s="26"/>
      <c r="B101" s="26"/>
      <c r="C101" s="27"/>
    </row>
    <row r="102" spans="1:3" s="24" customFormat="1" ht="25.5" hidden="1" customHeight="1">
      <c r="A102" s="26"/>
      <c r="B102" s="26"/>
      <c r="C102" s="27"/>
    </row>
    <row r="103" spans="1:3" s="24" customFormat="1" ht="25.5" hidden="1" customHeight="1">
      <c r="A103" s="26"/>
      <c r="B103" s="26"/>
      <c r="C103" s="27"/>
    </row>
    <row r="104" spans="1:3" s="24" customFormat="1" ht="25.5" hidden="1" customHeight="1">
      <c r="A104" s="26"/>
      <c r="B104" s="26"/>
      <c r="C104" s="27"/>
    </row>
    <row r="105" spans="1:3" s="24" customFormat="1" ht="25.5" hidden="1" customHeight="1">
      <c r="A105" s="26"/>
      <c r="B105" s="26"/>
      <c r="C105" s="27"/>
    </row>
    <row r="106" spans="1:3" s="24" customFormat="1" ht="25.5" hidden="1" customHeight="1">
      <c r="A106" s="26"/>
      <c r="B106" s="26"/>
      <c r="C106" s="27"/>
    </row>
    <row r="107" spans="1:3" s="24" customFormat="1" ht="25.5" hidden="1" customHeight="1">
      <c r="A107" s="26"/>
      <c r="B107" s="26"/>
      <c r="C107" s="27"/>
    </row>
    <row r="108" spans="1:3" s="24" customFormat="1" ht="25.5" hidden="1" customHeight="1">
      <c r="A108" s="26"/>
      <c r="B108" s="26"/>
      <c r="C108" s="27"/>
    </row>
    <row r="109" spans="1:3" s="24" customFormat="1" ht="25.5" hidden="1" customHeight="1">
      <c r="A109" s="26"/>
      <c r="B109" s="26"/>
      <c r="C109" s="27"/>
    </row>
    <row r="110" spans="1:3" s="24" customFormat="1" ht="25.5" hidden="1" customHeight="1">
      <c r="A110" s="26"/>
      <c r="B110" s="26"/>
      <c r="C110" s="28"/>
    </row>
    <row r="111" spans="1:3" s="24" customFormat="1" ht="25.5" hidden="1" customHeight="1">
      <c r="A111" s="26"/>
      <c r="B111" s="26"/>
      <c r="C111" s="27"/>
    </row>
    <row r="112" spans="1:3" s="24" customFormat="1" ht="25.5" hidden="1" customHeight="1">
      <c r="A112" s="26"/>
      <c r="B112" s="26"/>
      <c r="C112" s="27"/>
    </row>
    <row r="113" spans="1:3" s="24" customFormat="1" ht="25.5" hidden="1" customHeight="1">
      <c r="A113" s="26"/>
      <c r="B113" s="26"/>
      <c r="C113" s="27"/>
    </row>
    <row r="114" spans="1:3" s="24" customFormat="1" ht="25.5" hidden="1" customHeight="1">
      <c r="A114" s="26"/>
      <c r="B114" s="26"/>
      <c r="C114" s="27"/>
    </row>
    <row r="115" spans="1:3" s="24" customFormat="1" ht="25.5" hidden="1" customHeight="1">
      <c r="A115" s="26"/>
      <c r="B115" s="26"/>
      <c r="C115" s="27"/>
    </row>
    <row r="116" spans="1:3" s="24" customFormat="1" ht="25.5" hidden="1" customHeight="1">
      <c r="A116" s="26"/>
      <c r="B116" s="26"/>
      <c r="C116" s="27"/>
    </row>
    <row r="117" spans="1:3" s="24" customFormat="1" ht="25.5" hidden="1" customHeight="1">
      <c r="A117" s="26"/>
      <c r="B117" s="26"/>
      <c r="C117" s="27"/>
    </row>
    <row r="118" spans="1:3" s="24" customFormat="1" ht="25.5" hidden="1" customHeight="1">
      <c r="A118" s="26"/>
      <c r="B118" s="26"/>
      <c r="C118" s="27"/>
    </row>
    <row r="119" spans="1:3" s="24" customFormat="1" ht="25.5" hidden="1" customHeight="1">
      <c r="A119" s="26"/>
      <c r="B119" s="26"/>
      <c r="C119" s="27"/>
    </row>
    <row r="120" spans="1:3" s="24" customFormat="1" ht="25.5" hidden="1" customHeight="1">
      <c r="A120" s="26"/>
      <c r="B120" s="26"/>
      <c r="C120" s="28"/>
    </row>
    <row r="121" spans="1:3" s="24" customFormat="1" ht="25.5" hidden="1" customHeight="1">
      <c r="A121" s="26"/>
      <c r="B121" s="26"/>
      <c r="C121" s="27"/>
    </row>
    <row r="122" spans="1:3" s="24" customFormat="1" ht="25.5" hidden="1" customHeight="1">
      <c r="A122" s="26"/>
      <c r="B122" s="26"/>
      <c r="C122" s="27"/>
    </row>
    <row r="123" spans="1:3" s="24" customFormat="1" ht="25.5" hidden="1" customHeight="1">
      <c r="A123" s="26"/>
      <c r="B123" s="26"/>
      <c r="C123" s="27"/>
    </row>
    <row r="124" spans="1:3" s="24" customFormat="1" ht="25.5" hidden="1" customHeight="1">
      <c r="A124" s="26"/>
      <c r="B124" s="26"/>
      <c r="C124" s="27"/>
    </row>
    <row r="125" spans="1:3" s="24" customFormat="1" ht="25.5" hidden="1" customHeight="1">
      <c r="A125" s="26"/>
      <c r="B125" s="26"/>
      <c r="C125" s="27"/>
    </row>
    <row r="126" spans="1:3" s="24" customFormat="1" ht="25.5" hidden="1" customHeight="1">
      <c r="A126" s="26"/>
      <c r="B126" s="26"/>
      <c r="C126" s="27"/>
    </row>
    <row r="127" spans="1:3" s="24" customFormat="1" ht="25.5" hidden="1" customHeight="1">
      <c r="A127" s="26"/>
      <c r="B127" s="26"/>
      <c r="C127" s="27"/>
    </row>
    <row r="128" spans="1:3" s="24" customFormat="1" ht="25.5" hidden="1" customHeight="1">
      <c r="A128" s="26"/>
      <c r="B128" s="26"/>
      <c r="C128" s="27"/>
    </row>
    <row r="129" spans="1:3" s="24" customFormat="1" ht="25.5" hidden="1" customHeight="1">
      <c r="A129" s="26"/>
      <c r="B129" s="26"/>
      <c r="C129" s="27"/>
    </row>
    <row r="130" spans="1:3" s="24" customFormat="1" ht="25.5" hidden="1" customHeight="1">
      <c r="A130" s="26"/>
      <c r="B130" s="26"/>
      <c r="C130" s="28"/>
    </row>
    <row r="131" spans="1:3" s="24" customFormat="1" ht="25.5" hidden="1" customHeight="1">
      <c r="A131" s="26"/>
      <c r="B131" s="26"/>
      <c r="C131" s="27"/>
    </row>
    <row r="132" spans="1:3" s="24" customFormat="1" ht="25.5" hidden="1" customHeight="1">
      <c r="A132" s="26"/>
      <c r="B132" s="26"/>
      <c r="C132" s="27"/>
    </row>
    <row r="133" spans="1:3" s="24" customFormat="1" ht="25.5" hidden="1" customHeight="1">
      <c r="A133" s="26"/>
      <c r="B133" s="26"/>
      <c r="C133" s="27"/>
    </row>
    <row r="134" spans="1:3" s="24" customFormat="1" ht="25.5" hidden="1" customHeight="1">
      <c r="A134" s="26"/>
      <c r="B134" s="26"/>
      <c r="C134" s="27"/>
    </row>
    <row r="135" spans="1:3" s="24" customFormat="1" ht="25.5" hidden="1" customHeight="1">
      <c r="A135" s="26"/>
      <c r="B135" s="26"/>
      <c r="C135" s="27"/>
    </row>
    <row r="136" spans="1:3" s="24" customFormat="1" ht="25.5" hidden="1" customHeight="1">
      <c r="A136" s="26"/>
      <c r="B136" s="26"/>
      <c r="C136" s="27"/>
    </row>
    <row r="137" spans="1:3" s="24" customFormat="1" ht="25.5" hidden="1" customHeight="1">
      <c r="A137" s="26"/>
      <c r="B137" s="26"/>
      <c r="C137" s="27"/>
    </row>
    <row r="138" spans="1:3" s="24" customFormat="1" ht="25.5" hidden="1" customHeight="1">
      <c r="A138" s="26"/>
      <c r="B138" s="26"/>
      <c r="C138" s="27"/>
    </row>
    <row r="139" spans="1:3" s="24" customFormat="1" ht="25.5" hidden="1" customHeight="1">
      <c r="A139" s="26"/>
      <c r="B139" s="26"/>
      <c r="C139" s="27"/>
    </row>
    <row r="140" spans="1:3" s="24" customFormat="1" ht="25.5" hidden="1" customHeight="1">
      <c r="A140" s="26"/>
      <c r="B140" s="26"/>
      <c r="C140" s="28"/>
    </row>
    <row r="141" spans="1:3" s="24" customFormat="1" ht="25.5" hidden="1" customHeight="1">
      <c r="A141" s="26"/>
      <c r="B141" s="26"/>
      <c r="C141" s="27"/>
    </row>
    <row r="142" spans="1:3" s="24" customFormat="1" ht="25.5" hidden="1" customHeight="1">
      <c r="A142" s="26"/>
      <c r="B142" s="26"/>
      <c r="C142" s="27"/>
    </row>
    <row r="143" spans="1:3" s="24" customFormat="1" ht="25.5" hidden="1" customHeight="1">
      <c r="A143" s="26"/>
      <c r="B143" s="26"/>
      <c r="C143" s="27"/>
    </row>
    <row r="144" spans="1:3" s="24" customFormat="1" ht="25.5" hidden="1" customHeight="1">
      <c r="A144" s="26"/>
      <c r="B144" s="26"/>
      <c r="C144" s="27"/>
    </row>
    <row r="145" spans="1:3" s="24" customFormat="1" ht="25.5" hidden="1" customHeight="1">
      <c r="A145" s="26"/>
      <c r="B145" s="26"/>
      <c r="C145" s="27"/>
    </row>
    <row r="146" spans="1:3" s="24" customFormat="1" ht="25.5" hidden="1" customHeight="1">
      <c r="A146" s="26"/>
      <c r="B146" s="26"/>
      <c r="C146" s="27"/>
    </row>
    <row r="147" spans="1:3" s="24" customFormat="1" ht="25.5" hidden="1" customHeight="1">
      <c r="A147" s="26"/>
      <c r="B147" s="26"/>
      <c r="C147" s="27"/>
    </row>
    <row r="148" spans="1:3" s="24" customFormat="1" ht="25.5" hidden="1" customHeight="1">
      <c r="A148" s="26"/>
      <c r="B148" s="26"/>
      <c r="C148" s="27"/>
    </row>
    <row r="149" spans="1:3" s="24" customFormat="1" ht="25.5" hidden="1" customHeight="1">
      <c r="A149" s="26"/>
      <c r="B149" s="26"/>
      <c r="C149" s="27"/>
    </row>
    <row r="150" spans="1:3" s="24" customFormat="1" ht="25.5" hidden="1" customHeight="1">
      <c r="A150" s="26"/>
      <c r="B150" s="26"/>
      <c r="C150" s="28"/>
    </row>
    <row r="151" spans="1:3" s="24" customFormat="1" ht="25.5" hidden="1" customHeight="1">
      <c r="A151" s="26"/>
      <c r="B151" s="26"/>
      <c r="C151" s="27"/>
    </row>
    <row r="152" spans="1:3" s="24" customFormat="1" ht="25.5" hidden="1" customHeight="1">
      <c r="A152" s="26"/>
      <c r="B152" s="26"/>
      <c r="C152" s="27"/>
    </row>
    <row r="153" spans="1:3" s="24" customFormat="1" ht="25.5" hidden="1" customHeight="1">
      <c r="A153" s="26"/>
      <c r="B153" s="26"/>
      <c r="C153" s="27"/>
    </row>
    <row r="154" spans="1:3" s="24" customFormat="1" ht="25.5" hidden="1" customHeight="1">
      <c r="A154" s="26"/>
      <c r="B154" s="26"/>
      <c r="C154" s="27"/>
    </row>
    <row r="155" spans="1:3" s="24" customFormat="1" ht="25.5" hidden="1" customHeight="1">
      <c r="A155" s="26"/>
      <c r="B155" s="26"/>
      <c r="C155" s="27"/>
    </row>
    <row r="156" spans="1:3" s="24" customFormat="1" ht="25.5" hidden="1" customHeight="1">
      <c r="A156" s="26"/>
      <c r="B156" s="26"/>
      <c r="C156" s="27"/>
    </row>
    <row r="157" spans="1:3" s="24" customFormat="1" ht="25.5" hidden="1" customHeight="1">
      <c r="A157" s="26"/>
      <c r="B157" s="26"/>
      <c r="C157" s="27"/>
    </row>
    <row r="158" spans="1:3" s="24" customFormat="1" ht="25.5" hidden="1" customHeight="1">
      <c r="A158" s="26"/>
      <c r="B158" s="26"/>
      <c r="C158" s="28"/>
    </row>
    <row r="159" spans="1:3" s="24" customFormat="1" ht="25.5" hidden="1" customHeight="1">
      <c r="A159" s="26"/>
      <c r="B159" s="26"/>
      <c r="C159" s="27"/>
    </row>
    <row r="160" spans="1:3" s="24" customFormat="1" ht="25.5" hidden="1" customHeight="1">
      <c r="A160" s="26"/>
      <c r="B160" s="26"/>
      <c r="C160" s="27"/>
    </row>
    <row r="161" spans="1:3" s="24" customFormat="1" ht="25.5" hidden="1" customHeight="1">
      <c r="A161" s="26"/>
      <c r="B161" s="26"/>
      <c r="C161" s="27"/>
    </row>
    <row r="162" spans="1:3" s="24" customFormat="1" ht="25.5" hidden="1" customHeight="1">
      <c r="A162" s="26"/>
      <c r="B162" s="26"/>
      <c r="C162" s="27"/>
    </row>
    <row r="163" spans="1:3" s="24" customFormat="1" ht="25.5" hidden="1" customHeight="1">
      <c r="A163" s="26"/>
      <c r="B163" s="26"/>
      <c r="C163" s="27"/>
    </row>
    <row r="164" spans="1:3" s="24" customFormat="1" ht="25.5" hidden="1" customHeight="1">
      <c r="A164" s="26"/>
      <c r="B164" s="26"/>
      <c r="C164" s="27"/>
    </row>
    <row r="165" spans="1:3" s="24" customFormat="1" ht="25.5" hidden="1" customHeight="1">
      <c r="A165" s="26"/>
      <c r="B165" s="26"/>
      <c r="C165" s="27"/>
    </row>
    <row r="166" spans="1:3" s="24" customFormat="1" ht="25.5" hidden="1" customHeight="1">
      <c r="A166" s="26"/>
      <c r="B166" s="26"/>
      <c r="C166" s="27"/>
    </row>
    <row r="167" spans="1:3" s="24" customFormat="1" ht="25.5" hidden="1" customHeight="1">
      <c r="A167" s="26"/>
      <c r="B167" s="26"/>
      <c r="C167" s="27"/>
    </row>
    <row r="168" spans="1:3" s="24" customFormat="1" ht="25.5" hidden="1" customHeight="1">
      <c r="A168" s="26"/>
      <c r="B168" s="26"/>
      <c r="C168" s="28"/>
    </row>
    <row r="169" spans="1:3" s="24" customFormat="1" ht="25.5" hidden="1" customHeight="1">
      <c r="A169" s="26"/>
      <c r="B169" s="26"/>
      <c r="C169" s="27"/>
    </row>
    <row r="170" spans="1:3" s="24" customFormat="1" ht="25.5" hidden="1" customHeight="1">
      <c r="A170" s="26"/>
      <c r="B170" s="26"/>
      <c r="C170" s="27"/>
    </row>
    <row r="171" spans="1:3" s="24" customFormat="1" ht="25.5" hidden="1" customHeight="1">
      <c r="A171" s="26"/>
      <c r="B171" s="26"/>
      <c r="C171" s="27"/>
    </row>
    <row r="172" spans="1:3" s="24" customFormat="1" ht="25.5" hidden="1" customHeight="1">
      <c r="A172" s="26"/>
      <c r="B172" s="26"/>
      <c r="C172" s="27"/>
    </row>
    <row r="173" spans="1:3" s="24" customFormat="1" ht="25.5" hidden="1" customHeight="1">
      <c r="A173" s="26"/>
      <c r="B173" s="26"/>
      <c r="C173" s="27"/>
    </row>
    <row r="174" spans="1:3" s="24" customFormat="1" ht="25.5" hidden="1" customHeight="1">
      <c r="A174" s="26"/>
      <c r="B174" s="26"/>
      <c r="C174" s="28"/>
    </row>
    <row r="175" spans="1:3" s="24" customFormat="1" ht="25.5" hidden="1" customHeight="1">
      <c r="A175" s="26"/>
      <c r="B175" s="26"/>
      <c r="C175" s="27"/>
    </row>
    <row r="176" spans="1:3" s="24" customFormat="1" ht="25.5" hidden="1" customHeight="1">
      <c r="A176" s="26"/>
      <c r="B176" s="26"/>
      <c r="C176" s="27"/>
    </row>
    <row r="177" spans="1:3" s="24" customFormat="1" ht="25.5" hidden="1" customHeight="1">
      <c r="A177" s="26"/>
      <c r="B177" s="26"/>
      <c r="C177" s="27"/>
    </row>
    <row r="178" spans="1:3" s="24" customFormat="1" ht="25.5" hidden="1" customHeight="1">
      <c r="A178" s="26"/>
      <c r="B178" s="26"/>
      <c r="C178" s="27"/>
    </row>
    <row r="179" spans="1:3" s="24" customFormat="1" ht="25.5" hidden="1" customHeight="1">
      <c r="A179" s="26"/>
      <c r="B179" s="26"/>
      <c r="C179" s="27"/>
    </row>
    <row r="180" spans="1:3" s="24" customFormat="1" ht="25.5" hidden="1" customHeight="1">
      <c r="A180" s="26"/>
      <c r="B180" s="26"/>
      <c r="C180" s="27"/>
    </row>
    <row r="181" spans="1:3" s="24" customFormat="1" ht="25.5" hidden="1" customHeight="1">
      <c r="A181" s="26"/>
      <c r="B181" s="26"/>
      <c r="C181" s="27"/>
    </row>
    <row r="182" spans="1:3" s="24" customFormat="1" ht="25.5" hidden="1" customHeight="1">
      <c r="A182" s="26"/>
      <c r="B182" s="26"/>
      <c r="C182" s="28"/>
    </row>
    <row r="183" spans="1:3" s="24" customFormat="1" ht="25.5" hidden="1" customHeight="1">
      <c r="A183" s="26"/>
      <c r="B183" s="26"/>
      <c r="C183" s="27"/>
    </row>
    <row r="184" spans="1:3" s="24" customFormat="1" ht="25.5" hidden="1" customHeight="1">
      <c r="A184" s="26"/>
      <c r="B184" s="26"/>
      <c r="C184" s="27"/>
    </row>
    <row r="185" spans="1:3" s="24" customFormat="1" ht="25.5" hidden="1" customHeight="1">
      <c r="A185" s="26"/>
      <c r="B185" s="26"/>
      <c r="C185" s="27"/>
    </row>
    <row r="186" spans="1:3" s="24" customFormat="1" ht="25.5" hidden="1" customHeight="1">
      <c r="A186" s="26"/>
      <c r="B186" s="26"/>
      <c r="C186" s="27"/>
    </row>
    <row r="187" spans="1:3" s="24" customFormat="1" ht="25.5" hidden="1" customHeight="1">
      <c r="A187" s="26"/>
      <c r="B187" s="26"/>
      <c r="C187" s="27"/>
    </row>
    <row r="188" spans="1:3" s="24" customFormat="1" ht="25.5" hidden="1" customHeight="1">
      <c r="A188" s="26"/>
      <c r="B188" s="26"/>
      <c r="C188" s="27"/>
    </row>
    <row r="189" spans="1:3" s="24" customFormat="1" ht="25.5" hidden="1" customHeight="1">
      <c r="A189" s="26"/>
      <c r="B189" s="26"/>
      <c r="C189" s="27"/>
    </row>
    <row r="190" spans="1:3" s="24" customFormat="1" ht="25.5" hidden="1" customHeight="1">
      <c r="A190" s="26"/>
      <c r="B190" s="26"/>
      <c r="C190" s="27"/>
    </row>
    <row r="191" spans="1:3" s="24" customFormat="1" ht="25.5" hidden="1" customHeight="1">
      <c r="A191" s="26"/>
      <c r="B191" s="26"/>
      <c r="C191" s="27"/>
    </row>
    <row r="192" spans="1:3" s="24" customFormat="1" ht="25.5" hidden="1" customHeight="1">
      <c r="A192" s="26"/>
      <c r="B192" s="26"/>
      <c r="C192" s="27"/>
    </row>
    <row r="193" spans="1:3" s="24" customFormat="1" ht="25.5" hidden="1" customHeight="1">
      <c r="A193" s="26"/>
      <c r="B193" s="26"/>
      <c r="C193" s="28"/>
    </row>
    <row r="194" spans="1:3" s="24" customFormat="1" ht="25.5" hidden="1" customHeight="1">
      <c r="A194" s="26"/>
      <c r="B194" s="26"/>
      <c r="C194" s="27"/>
    </row>
    <row r="195" spans="1:3" s="24" customFormat="1" ht="25.5" hidden="1" customHeight="1">
      <c r="A195" s="26"/>
      <c r="B195" s="26"/>
      <c r="C195" s="27"/>
    </row>
    <row r="196" spans="1:3" s="24" customFormat="1" ht="25.5" hidden="1" customHeight="1">
      <c r="A196" s="26"/>
      <c r="B196" s="26"/>
      <c r="C196" s="27"/>
    </row>
    <row r="197" spans="1:3" s="24" customFormat="1" ht="25.5" hidden="1" customHeight="1">
      <c r="A197" s="26"/>
      <c r="B197" s="26"/>
      <c r="C197" s="27"/>
    </row>
    <row r="198" spans="1:3" s="24" customFormat="1" ht="25.5" hidden="1" customHeight="1">
      <c r="A198" s="26"/>
      <c r="B198" s="26"/>
      <c r="C198" s="27"/>
    </row>
    <row r="199" spans="1:3" s="24" customFormat="1" ht="25.5" hidden="1" customHeight="1">
      <c r="A199" s="26"/>
      <c r="B199" s="26"/>
      <c r="C199" s="28"/>
    </row>
    <row r="200" spans="1:3" s="24" customFormat="1" ht="25.5" hidden="1" customHeight="1">
      <c r="A200" s="26"/>
      <c r="B200" s="26"/>
      <c r="C200" s="27"/>
    </row>
    <row r="201" spans="1:3" s="24" customFormat="1" ht="25.5" hidden="1" customHeight="1">
      <c r="A201" s="26"/>
      <c r="B201" s="26"/>
      <c r="C201" s="27"/>
    </row>
    <row r="202" spans="1:3" s="24" customFormat="1" ht="25.5" hidden="1" customHeight="1">
      <c r="A202" s="26"/>
      <c r="B202" s="26"/>
      <c r="C202" s="27"/>
    </row>
    <row r="203" spans="1:3" s="24" customFormat="1" ht="25.5" hidden="1" customHeight="1">
      <c r="A203" s="26"/>
      <c r="B203" s="26"/>
      <c r="C203" s="27"/>
    </row>
    <row r="204" spans="1:3" s="24" customFormat="1" ht="25.5" hidden="1" customHeight="1">
      <c r="A204" s="26"/>
      <c r="B204" s="26"/>
      <c r="C204" s="27"/>
    </row>
    <row r="205" spans="1:3" s="24" customFormat="1" ht="25.5" hidden="1" customHeight="1">
      <c r="A205" s="26"/>
      <c r="B205" s="26"/>
      <c r="C205" s="27"/>
    </row>
    <row r="206" spans="1:3" s="24" customFormat="1" ht="25.5" hidden="1" customHeight="1">
      <c r="A206" s="26"/>
      <c r="B206" s="26"/>
      <c r="C206" s="27"/>
    </row>
    <row r="207" spans="1:3" s="24" customFormat="1" ht="25.5" hidden="1" customHeight="1">
      <c r="A207" s="26"/>
      <c r="B207" s="26"/>
      <c r="C207" s="28"/>
    </row>
    <row r="208" spans="1:3" s="24" customFormat="1" ht="25.5" hidden="1" customHeight="1">
      <c r="A208" s="26"/>
      <c r="B208" s="26"/>
      <c r="C208" s="27"/>
    </row>
    <row r="209" spans="1:3" s="24" customFormat="1" ht="25.5" hidden="1" customHeight="1">
      <c r="A209" s="26"/>
      <c r="B209" s="26"/>
      <c r="C209" s="27"/>
    </row>
    <row r="210" spans="1:3" s="24" customFormat="1" ht="25.5" hidden="1" customHeight="1">
      <c r="A210" s="26"/>
      <c r="B210" s="26"/>
      <c r="C210" s="27"/>
    </row>
    <row r="211" spans="1:3" s="24" customFormat="1" ht="25.5" hidden="1" customHeight="1">
      <c r="A211" s="26"/>
      <c r="B211" s="26"/>
      <c r="C211" s="27"/>
    </row>
    <row r="212" spans="1:3" s="24" customFormat="1" ht="25.5" hidden="1" customHeight="1">
      <c r="A212" s="26"/>
      <c r="B212" s="26"/>
      <c r="C212" s="27"/>
    </row>
    <row r="213" spans="1:3" s="24" customFormat="1" ht="25.5" hidden="1" customHeight="1">
      <c r="A213" s="26"/>
      <c r="B213" s="26"/>
      <c r="C213" s="27"/>
    </row>
    <row r="214" spans="1:3" s="24" customFormat="1" ht="25.5" hidden="1" customHeight="1">
      <c r="A214" s="26"/>
      <c r="B214" s="26"/>
      <c r="C214" s="27"/>
    </row>
    <row r="215" spans="1:3" s="24" customFormat="1" ht="25.5" hidden="1" customHeight="1">
      <c r="A215" s="26"/>
      <c r="B215" s="26"/>
      <c r="C215" s="27"/>
    </row>
    <row r="216" spans="1:3" s="24" customFormat="1" ht="25.5" hidden="1" customHeight="1">
      <c r="A216" s="26"/>
      <c r="B216" s="26"/>
      <c r="C216" s="28"/>
    </row>
    <row r="217" spans="1:3" s="24" customFormat="1" ht="25.5" hidden="1" customHeight="1">
      <c r="A217" s="26"/>
      <c r="B217" s="26"/>
      <c r="C217" s="27"/>
    </row>
    <row r="218" spans="1:3" s="24" customFormat="1" ht="25.5" hidden="1" customHeight="1">
      <c r="A218" s="26"/>
      <c r="B218" s="26"/>
      <c r="C218" s="27"/>
    </row>
    <row r="219" spans="1:3" s="24" customFormat="1" ht="25.5" hidden="1" customHeight="1">
      <c r="A219" s="26"/>
      <c r="B219" s="26"/>
      <c r="C219" s="28"/>
    </row>
    <row r="220" spans="1:3" s="24" customFormat="1" ht="25.5" hidden="1" customHeight="1">
      <c r="A220" s="26"/>
      <c r="B220" s="26"/>
      <c r="C220" s="27"/>
    </row>
    <row r="221" spans="1:3" s="24" customFormat="1" ht="25.5" hidden="1" customHeight="1">
      <c r="A221" s="26"/>
      <c r="B221" s="26"/>
      <c r="C221" s="27"/>
    </row>
    <row r="222" spans="1:3" s="24" customFormat="1" ht="25.5" hidden="1" customHeight="1">
      <c r="A222" s="26"/>
      <c r="B222" s="26"/>
      <c r="C222" s="27"/>
    </row>
    <row r="223" spans="1:3" s="24" customFormat="1" ht="25.5" hidden="1" customHeight="1">
      <c r="A223" s="26"/>
      <c r="B223" s="26"/>
      <c r="C223" s="27"/>
    </row>
    <row r="224" spans="1:3" s="24" customFormat="1" ht="25.5" hidden="1" customHeight="1">
      <c r="A224" s="26"/>
      <c r="B224" s="26"/>
      <c r="C224" s="27"/>
    </row>
    <row r="225" spans="1:3" s="24" customFormat="1" ht="25.5" hidden="1" customHeight="1">
      <c r="A225" s="26"/>
      <c r="B225" s="26"/>
      <c r="C225" s="27"/>
    </row>
    <row r="226" spans="1:3" s="24" customFormat="1" ht="25.5" hidden="1" customHeight="1">
      <c r="A226" s="26"/>
      <c r="B226" s="26"/>
      <c r="C226" s="28"/>
    </row>
    <row r="227" spans="1:3" s="24" customFormat="1" ht="25.5" hidden="1" customHeight="1">
      <c r="A227" s="26"/>
      <c r="B227" s="26"/>
      <c r="C227" s="27"/>
    </row>
    <row r="228" spans="1:3" s="24" customFormat="1" ht="25.5" hidden="1" customHeight="1">
      <c r="A228" s="26"/>
      <c r="B228" s="26"/>
      <c r="C228" s="27"/>
    </row>
    <row r="229" spans="1:3" s="24" customFormat="1" ht="25.5" hidden="1" customHeight="1">
      <c r="A229" s="26"/>
      <c r="B229" s="26"/>
      <c r="C229" s="27"/>
    </row>
    <row r="230" spans="1:3" s="24" customFormat="1" ht="25.5" hidden="1" customHeight="1">
      <c r="A230" s="26"/>
      <c r="B230" s="26"/>
      <c r="C230" s="28"/>
    </row>
    <row r="231" spans="1:3" s="24" customFormat="1" ht="25.5" hidden="1" customHeight="1">
      <c r="A231" s="26"/>
      <c r="B231" s="26"/>
      <c r="C231" s="28"/>
    </row>
    <row r="232" spans="1:3" s="24" customFormat="1" ht="25.5" hidden="1" customHeight="1">
      <c r="A232" s="26"/>
      <c r="B232" s="26"/>
      <c r="C232" s="27"/>
    </row>
    <row r="233" spans="1:3" s="24" customFormat="1" ht="25.5" hidden="1" customHeight="1">
      <c r="A233" s="26"/>
      <c r="B233" s="26"/>
      <c r="C233" s="27"/>
    </row>
    <row r="234" spans="1:3" s="24" customFormat="1" ht="25.5" hidden="1" customHeight="1">
      <c r="A234" s="26"/>
      <c r="B234" s="26"/>
      <c r="C234" s="27"/>
    </row>
    <row r="235" spans="1:3" s="24" customFormat="1" ht="25.5" hidden="1" customHeight="1">
      <c r="A235" s="26"/>
      <c r="B235" s="26"/>
      <c r="C235" s="27"/>
    </row>
    <row r="236" spans="1:3" s="24" customFormat="1" ht="25.5" hidden="1" customHeight="1">
      <c r="A236" s="26"/>
      <c r="B236" s="26"/>
      <c r="C236" s="27"/>
    </row>
    <row r="237" spans="1:3" s="24" customFormat="1" ht="25.5" hidden="1" customHeight="1">
      <c r="A237" s="26"/>
      <c r="B237" s="26"/>
      <c r="C237" s="27"/>
    </row>
    <row r="238" spans="1:3" s="24" customFormat="1" ht="25.5" hidden="1" customHeight="1">
      <c r="A238" s="26"/>
      <c r="B238" s="26"/>
      <c r="C238" s="28"/>
    </row>
    <row r="239" spans="1:3" s="24" customFormat="1" ht="25.5" hidden="1" customHeight="1">
      <c r="A239" s="26"/>
      <c r="B239" s="26"/>
      <c r="C239" s="27"/>
    </row>
    <row r="240" spans="1:3" s="24" customFormat="1" ht="25.5" hidden="1" customHeight="1">
      <c r="A240" s="26"/>
      <c r="B240" s="26"/>
      <c r="C240" s="27"/>
    </row>
    <row r="241" spans="1:3" s="24" customFormat="1" ht="25.5" hidden="1" customHeight="1">
      <c r="A241" s="26"/>
      <c r="B241" s="26"/>
      <c r="C241" s="27"/>
    </row>
    <row r="242" spans="1:3" s="24" customFormat="1" ht="25.5" hidden="1" customHeight="1">
      <c r="A242" s="26"/>
      <c r="B242" s="26"/>
      <c r="C242" s="27"/>
    </row>
    <row r="243" spans="1:3" s="24" customFormat="1" ht="25.5" hidden="1" customHeight="1">
      <c r="A243" s="26"/>
      <c r="B243" s="26"/>
      <c r="C243" s="28"/>
    </row>
    <row r="244" spans="1:3" s="24" customFormat="1" ht="25.5" hidden="1" customHeight="1">
      <c r="A244" s="26"/>
      <c r="B244" s="26"/>
      <c r="C244" s="27"/>
    </row>
    <row r="245" spans="1:3" s="24" customFormat="1" ht="25.5" hidden="1" customHeight="1">
      <c r="A245" s="26"/>
      <c r="B245" s="26"/>
      <c r="C245" s="27"/>
    </row>
    <row r="246" spans="1:3" s="24" customFormat="1" ht="25.5" hidden="1" customHeight="1">
      <c r="A246" s="26"/>
      <c r="B246" s="26"/>
      <c r="C246" s="28"/>
    </row>
    <row r="247" spans="1:3" s="24" customFormat="1" ht="25.5" hidden="1" customHeight="1">
      <c r="A247" s="26"/>
      <c r="B247" s="26"/>
      <c r="C247" s="27"/>
    </row>
    <row r="248" spans="1:3" s="24" customFormat="1" ht="25.5" hidden="1" customHeight="1">
      <c r="A248" s="26"/>
      <c r="B248" s="26"/>
      <c r="C248" s="27"/>
    </row>
    <row r="249" spans="1:3" s="24" customFormat="1" ht="25.5" hidden="1" customHeight="1">
      <c r="A249" s="26"/>
      <c r="B249" s="26"/>
      <c r="C249" s="27"/>
    </row>
    <row r="250" spans="1:3" s="24" customFormat="1" ht="25.5" hidden="1" customHeight="1">
      <c r="A250" s="26"/>
      <c r="B250" s="26"/>
      <c r="C250" s="27"/>
    </row>
    <row r="251" spans="1:3" s="24" customFormat="1" ht="25.5" hidden="1" customHeight="1">
      <c r="A251" s="26"/>
      <c r="B251" s="26"/>
      <c r="C251" s="27"/>
    </row>
    <row r="252" spans="1:3" s="24" customFormat="1" ht="25.5" hidden="1" customHeight="1">
      <c r="A252" s="26"/>
      <c r="B252" s="26"/>
      <c r="C252" s="27"/>
    </row>
    <row r="253" spans="1:3" s="24" customFormat="1" ht="25.5" hidden="1" customHeight="1">
      <c r="A253" s="26"/>
      <c r="B253" s="26"/>
      <c r="C253" s="28"/>
    </row>
    <row r="254" spans="1:3" s="24" customFormat="1" ht="25.5" hidden="1" customHeight="1">
      <c r="A254" s="26"/>
      <c r="B254" s="26"/>
      <c r="C254" s="27"/>
    </row>
    <row r="255" spans="1:3" s="24" customFormat="1" ht="25.5" hidden="1" customHeight="1">
      <c r="A255" s="26"/>
      <c r="B255" s="26"/>
      <c r="C255" s="28"/>
    </row>
    <row r="256" spans="1:3" s="24" customFormat="1" ht="25.5" hidden="1" customHeight="1">
      <c r="A256" s="26"/>
      <c r="B256" s="26"/>
      <c r="C256" s="27"/>
    </row>
    <row r="257" spans="1:3" s="24" customFormat="1" ht="25.5" hidden="1" customHeight="1">
      <c r="A257" s="26"/>
      <c r="B257" s="26"/>
      <c r="C257" s="27"/>
    </row>
    <row r="258" spans="1:3" s="24" customFormat="1" ht="25.5" hidden="1" customHeight="1">
      <c r="A258" s="26"/>
      <c r="B258" s="26"/>
      <c r="C258" s="27"/>
    </row>
    <row r="259" spans="1:3" s="24" customFormat="1" ht="25.5" hidden="1" customHeight="1">
      <c r="A259" s="26"/>
      <c r="B259" s="26"/>
      <c r="C259" s="27"/>
    </row>
    <row r="260" spans="1:3" s="24" customFormat="1" ht="25.5" hidden="1" customHeight="1">
      <c r="A260" s="26"/>
      <c r="B260" s="26"/>
      <c r="C260" s="27"/>
    </row>
    <row r="261" spans="1:3" s="24" customFormat="1" ht="25.5" hidden="1" customHeight="1">
      <c r="A261" s="26"/>
      <c r="B261" s="26"/>
      <c r="C261" s="27"/>
    </row>
    <row r="262" spans="1:3" s="24" customFormat="1" ht="25.5" hidden="1" customHeight="1">
      <c r="A262" s="26"/>
      <c r="B262" s="26"/>
      <c r="C262" s="27"/>
    </row>
    <row r="263" spans="1:3" s="24" customFormat="1" ht="25.5" hidden="1" customHeight="1">
      <c r="A263" s="26"/>
      <c r="B263" s="26"/>
      <c r="C263" s="27"/>
    </row>
    <row r="264" spans="1:3" s="24" customFormat="1" ht="25.5" hidden="1" customHeight="1">
      <c r="A264" s="26"/>
      <c r="B264" s="26"/>
      <c r="C264" s="28"/>
    </row>
    <row r="265" spans="1:3" s="24" customFormat="1" ht="25.5" hidden="1" customHeight="1">
      <c r="A265" s="26"/>
      <c r="B265" s="26"/>
      <c r="C265" s="27"/>
    </row>
    <row r="266" spans="1:3" s="24" customFormat="1" ht="25.5" hidden="1" customHeight="1">
      <c r="A266" s="26"/>
      <c r="B266" s="26"/>
      <c r="C266" s="27"/>
    </row>
    <row r="267" spans="1:3" s="24" customFormat="1" ht="25.5" hidden="1" customHeight="1">
      <c r="A267" s="26"/>
      <c r="B267" s="26"/>
      <c r="C267" s="27"/>
    </row>
    <row r="268" spans="1:3" s="24" customFormat="1" ht="25.5" hidden="1" customHeight="1">
      <c r="A268" s="26"/>
      <c r="B268" s="26"/>
      <c r="C268" s="27"/>
    </row>
    <row r="269" spans="1:3" s="24" customFormat="1" ht="25.5" hidden="1" customHeight="1">
      <c r="A269" s="26"/>
      <c r="B269" s="26"/>
      <c r="C269" s="27"/>
    </row>
    <row r="270" spans="1:3" s="24" customFormat="1" ht="25.5" hidden="1" customHeight="1">
      <c r="A270" s="26"/>
      <c r="B270" s="26"/>
      <c r="C270" s="27"/>
    </row>
    <row r="271" spans="1:3" s="24" customFormat="1" ht="25.5" hidden="1" customHeight="1">
      <c r="A271" s="26"/>
      <c r="B271" s="26"/>
      <c r="C271" s="27"/>
    </row>
    <row r="272" spans="1:3" s="24" customFormat="1" ht="25.5" hidden="1" customHeight="1">
      <c r="A272" s="26"/>
      <c r="B272" s="26"/>
      <c r="C272" s="27"/>
    </row>
    <row r="273" spans="1:3" s="24" customFormat="1" ht="25.5" hidden="1" customHeight="1">
      <c r="A273" s="26"/>
      <c r="B273" s="26"/>
      <c r="C273" s="27"/>
    </row>
    <row r="274" spans="1:3" s="24" customFormat="1" ht="25.5" hidden="1" customHeight="1">
      <c r="A274" s="26"/>
      <c r="B274" s="26"/>
      <c r="C274" s="28"/>
    </row>
    <row r="275" spans="1:3" s="24" customFormat="1" ht="25.5" hidden="1" customHeight="1">
      <c r="A275" s="26"/>
      <c r="B275" s="26"/>
      <c r="C275" s="27"/>
    </row>
    <row r="276" spans="1:3" s="24" customFormat="1" ht="25.5" hidden="1" customHeight="1">
      <c r="A276" s="26"/>
      <c r="B276" s="26"/>
      <c r="C276" s="27"/>
    </row>
    <row r="277" spans="1:3" s="24" customFormat="1" ht="25.5" hidden="1" customHeight="1">
      <c r="A277" s="26"/>
      <c r="B277" s="26"/>
      <c r="C277" s="27"/>
    </row>
    <row r="278" spans="1:3" s="24" customFormat="1" ht="25.5" hidden="1" customHeight="1">
      <c r="A278" s="26"/>
      <c r="B278" s="26"/>
      <c r="C278" s="27"/>
    </row>
    <row r="279" spans="1:3" s="24" customFormat="1" ht="25.5" hidden="1" customHeight="1">
      <c r="A279" s="26"/>
      <c r="B279" s="26"/>
      <c r="C279" s="28"/>
    </row>
    <row r="280" spans="1:3" s="24" customFormat="1" ht="25.5" hidden="1" customHeight="1">
      <c r="A280" s="26"/>
      <c r="B280" s="26"/>
      <c r="C280" s="27"/>
    </row>
    <row r="281" spans="1:3" s="24" customFormat="1" ht="25.5" hidden="1" customHeight="1">
      <c r="A281" s="26"/>
      <c r="B281" s="26"/>
      <c r="C281" s="27"/>
    </row>
    <row r="282" spans="1:3" s="24" customFormat="1" ht="25.5" hidden="1" customHeight="1">
      <c r="A282" s="26"/>
      <c r="B282" s="26"/>
      <c r="C282" s="27"/>
    </row>
    <row r="283" spans="1:3" s="24" customFormat="1" ht="25.5" hidden="1" customHeight="1">
      <c r="A283" s="26"/>
      <c r="B283" s="26"/>
      <c r="C283" s="27"/>
    </row>
    <row r="284" spans="1:3" s="24" customFormat="1" ht="25.5" hidden="1" customHeight="1">
      <c r="A284" s="26"/>
      <c r="B284" s="26"/>
      <c r="C284" s="27"/>
    </row>
    <row r="285" spans="1:3" s="24" customFormat="1" ht="25.5" hidden="1" customHeight="1">
      <c r="A285" s="26"/>
      <c r="B285" s="26"/>
      <c r="C285" s="27"/>
    </row>
    <row r="286" spans="1:3" s="24" customFormat="1" ht="25.5" hidden="1" customHeight="1">
      <c r="A286" s="26"/>
      <c r="B286" s="26"/>
      <c r="C286" s="27"/>
    </row>
    <row r="287" spans="1:3" s="24" customFormat="1" ht="25.5" hidden="1" customHeight="1">
      <c r="A287" s="26"/>
      <c r="B287" s="26"/>
      <c r="C287" s="27"/>
    </row>
    <row r="288" spans="1:3" s="24" customFormat="1" ht="25.5" hidden="1" customHeight="1">
      <c r="A288" s="26"/>
      <c r="B288" s="26"/>
      <c r="C288" s="27"/>
    </row>
    <row r="289" spans="1:3" s="24" customFormat="1" ht="25.5" hidden="1" customHeight="1">
      <c r="A289" s="26"/>
      <c r="B289" s="26"/>
      <c r="C289" s="28"/>
    </row>
    <row r="290" spans="1:3" s="24" customFormat="1" ht="25.5" hidden="1" customHeight="1">
      <c r="A290" s="26"/>
      <c r="B290" s="26"/>
      <c r="C290" s="28"/>
    </row>
    <row r="291" spans="1:3" s="24" customFormat="1" ht="25.5" hidden="1" customHeight="1">
      <c r="A291" s="26"/>
      <c r="B291" s="26"/>
      <c r="C291" s="27"/>
    </row>
    <row r="292" spans="1:3" s="24" customFormat="1" ht="25.5" hidden="1" customHeight="1">
      <c r="A292" s="26"/>
      <c r="B292" s="26"/>
      <c r="C292" s="27"/>
    </row>
    <row r="293" spans="1:3" s="24" customFormat="1" ht="25.5" hidden="1" customHeight="1">
      <c r="A293" s="26"/>
      <c r="B293" s="26"/>
      <c r="C293" s="27"/>
    </row>
    <row r="294" spans="1:3" s="24" customFormat="1" ht="25.5" hidden="1" customHeight="1">
      <c r="A294" s="26"/>
      <c r="B294" s="26"/>
      <c r="C294" s="27"/>
    </row>
    <row r="295" spans="1:3" s="24" customFormat="1" ht="25.5" hidden="1" customHeight="1">
      <c r="A295" s="26"/>
      <c r="B295" s="26"/>
      <c r="C295" s="27"/>
    </row>
    <row r="296" spans="1:3" s="24" customFormat="1" ht="25.5" hidden="1" customHeight="1">
      <c r="A296" s="26"/>
      <c r="B296" s="26"/>
      <c r="C296" s="27"/>
    </row>
    <row r="297" spans="1:3" s="24" customFormat="1" ht="25.5" hidden="1" customHeight="1">
      <c r="A297" s="26"/>
      <c r="B297" s="26"/>
      <c r="C297" s="27"/>
    </row>
    <row r="298" spans="1:3" s="24" customFormat="1" ht="25.5" hidden="1" customHeight="1">
      <c r="A298" s="26"/>
      <c r="B298" s="26"/>
      <c r="C298" s="27"/>
    </row>
    <row r="299" spans="1:3" s="24" customFormat="1" ht="25.5" hidden="1" customHeight="1">
      <c r="A299" s="26"/>
      <c r="B299" s="26"/>
      <c r="C299" s="28"/>
    </row>
    <row r="300" spans="1:3" s="24" customFormat="1" ht="25.5" hidden="1" customHeight="1">
      <c r="A300" s="26"/>
      <c r="B300" s="26"/>
      <c r="C300" s="27"/>
    </row>
    <row r="301" spans="1:3" s="24" customFormat="1" ht="25.5" hidden="1" customHeight="1">
      <c r="A301" s="26"/>
      <c r="B301" s="26"/>
      <c r="C301" s="27"/>
    </row>
    <row r="302" spans="1:3" s="24" customFormat="1" ht="25.5" hidden="1" customHeight="1">
      <c r="A302" s="26"/>
      <c r="B302" s="26"/>
      <c r="C302" s="27"/>
    </row>
    <row r="303" spans="1:3" s="24" customFormat="1" ht="25.5" hidden="1" customHeight="1">
      <c r="A303" s="26"/>
      <c r="B303" s="26"/>
      <c r="C303" s="27"/>
    </row>
    <row r="304" spans="1:3" s="24" customFormat="1" ht="25.5" hidden="1" customHeight="1">
      <c r="A304" s="26"/>
      <c r="B304" s="26"/>
      <c r="C304" s="27"/>
    </row>
    <row r="305" spans="1:3" s="24" customFormat="1" ht="25.5" hidden="1" customHeight="1">
      <c r="A305" s="26"/>
      <c r="B305" s="26"/>
      <c r="C305" s="27"/>
    </row>
    <row r="306" spans="1:3" s="24" customFormat="1" ht="25.5" hidden="1" customHeight="1">
      <c r="A306" s="26"/>
      <c r="B306" s="26"/>
      <c r="C306" s="27"/>
    </row>
    <row r="307" spans="1:3" s="24" customFormat="1" ht="25.5" hidden="1" customHeight="1">
      <c r="A307" s="26"/>
      <c r="B307" s="26"/>
      <c r="C307" s="27"/>
    </row>
    <row r="308" spans="1:3" s="24" customFormat="1" ht="25.5" hidden="1" customHeight="1">
      <c r="A308" s="26"/>
      <c r="B308" s="26"/>
      <c r="C308" s="28"/>
    </row>
    <row r="309" spans="1:3" s="24" customFormat="1" ht="25.5" hidden="1" customHeight="1">
      <c r="A309" s="26"/>
      <c r="B309" s="26"/>
      <c r="C309" s="27"/>
    </row>
    <row r="310" spans="1:3" s="24" customFormat="1" ht="25.5" hidden="1" customHeight="1">
      <c r="A310" s="26"/>
      <c r="B310" s="26"/>
      <c r="C310" s="27"/>
    </row>
    <row r="311" spans="1:3" s="24" customFormat="1" ht="25.5" hidden="1" customHeight="1">
      <c r="A311" s="26"/>
      <c r="B311" s="26"/>
      <c r="C311" s="28"/>
    </row>
    <row r="312" spans="1:3" s="24" customFormat="1" ht="25.5" hidden="1" customHeight="1">
      <c r="A312" s="26"/>
      <c r="B312" s="26"/>
      <c r="C312" s="28"/>
    </row>
    <row r="313" spans="1:3" s="24" customFormat="1" ht="25.5" hidden="1" customHeight="1">
      <c r="A313" s="26"/>
      <c r="B313" s="26"/>
      <c r="C313" s="27"/>
    </row>
    <row r="314" spans="1:3" s="24" customFormat="1" ht="25.5" hidden="1" customHeight="1">
      <c r="A314" s="26"/>
      <c r="B314" s="26"/>
      <c r="C314" s="27"/>
    </row>
    <row r="315" spans="1:3" s="24" customFormat="1" ht="25.5" hidden="1" customHeight="1">
      <c r="A315" s="26"/>
      <c r="B315" s="26"/>
      <c r="C315" s="27"/>
    </row>
    <row r="316" spans="1:3" s="24" customFormat="1" ht="25.5" hidden="1" customHeight="1">
      <c r="A316" s="26"/>
      <c r="B316" s="26"/>
      <c r="C316" s="27"/>
    </row>
    <row r="317" spans="1:3" s="24" customFormat="1" ht="25.5" hidden="1" customHeight="1">
      <c r="A317" s="26"/>
      <c r="B317" s="26"/>
      <c r="C317" s="27"/>
    </row>
    <row r="318" spans="1:3" s="24" customFormat="1" ht="25.5" hidden="1" customHeight="1">
      <c r="A318" s="26"/>
      <c r="B318" s="26"/>
      <c r="C318" s="27"/>
    </row>
    <row r="319" spans="1:3" s="24" customFormat="1" ht="25.5" hidden="1" customHeight="1">
      <c r="A319" s="26"/>
      <c r="B319" s="26"/>
      <c r="C319" s="27"/>
    </row>
    <row r="320" spans="1:3" s="24" customFormat="1" ht="25.5" hidden="1" customHeight="1">
      <c r="A320" s="26"/>
      <c r="B320" s="26"/>
      <c r="C320" s="27"/>
    </row>
    <row r="321" spans="1:3" s="24" customFormat="1" ht="25.5" hidden="1" customHeight="1">
      <c r="A321" s="26"/>
      <c r="B321" s="26"/>
      <c r="C321" s="27"/>
    </row>
    <row r="322" spans="1:3" s="24" customFormat="1" ht="25.5" hidden="1" customHeight="1">
      <c r="A322" s="26"/>
      <c r="B322" s="26"/>
      <c r="C322" s="27"/>
    </row>
    <row r="323" spans="1:3" s="24" customFormat="1" ht="25.5" hidden="1" customHeight="1">
      <c r="A323" s="26"/>
      <c r="B323" s="26"/>
      <c r="C323" s="27"/>
    </row>
    <row r="324" spans="1:3" s="24" customFormat="1" ht="25.5" hidden="1" customHeight="1">
      <c r="A324" s="26"/>
      <c r="B324" s="26"/>
      <c r="C324" s="27"/>
    </row>
    <row r="325" spans="1:3" s="24" customFormat="1" ht="25.5" hidden="1" customHeight="1">
      <c r="A325" s="26"/>
      <c r="B325" s="26"/>
      <c r="C325" s="28"/>
    </row>
    <row r="326" spans="1:3" s="24" customFormat="1" ht="25.5" hidden="1" customHeight="1">
      <c r="A326" s="26"/>
      <c r="B326" s="26"/>
      <c r="C326" s="27"/>
    </row>
    <row r="327" spans="1:3" s="24" customFormat="1" ht="25.5" hidden="1" customHeight="1">
      <c r="A327" s="26"/>
      <c r="B327" s="26"/>
      <c r="C327" s="27"/>
    </row>
    <row r="328" spans="1:3" s="24" customFormat="1" ht="25.5" hidden="1" customHeight="1">
      <c r="A328" s="26"/>
      <c r="B328" s="26"/>
      <c r="C328" s="27"/>
    </row>
    <row r="329" spans="1:3" s="24" customFormat="1" ht="25.5" hidden="1" customHeight="1">
      <c r="A329" s="26"/>
      <c r="B329" s="26"/>
      <c r="C329" s="27"/>
    </row>
    <row r="330" spans="1:3" s="24" customFormat="1" ht="25.5" hidden="1" customHeight="1">
      <c r="A330" s="26"/>
      <c r="B330" s="26"/>
      <c r="C330" s="27"/>
    </row>
    <row r="331" spans="1:3" s="24" customFormat="1" ht="25.5" hidden="1" customHeight="1">
      <c r="A331" s="26"/>
      <c r="B331" s="26"/>
      <c r="C331" s="27"/>
    </row>
    <row r="332" spans="1:3" s="24" customFormat="1" ht="25.5" hidden="1" customHeight="1">
      <c r="A332" s="26"/>
      <c r="B332" s="26"/>
      <c r="C332" s="28"/>
    </row>
    <row r="333" spans="1:3" s="24" customFormat="1" ht="25.5" hidden="1" customHeight="1">
      <c r="A333" s="26"/>
      <c r="B333" s="26"/>
      <c r="C333" s="27"/>
    </row>
    <row r="334" spans="1:3" s="24" customFormat="1" ht="25.5" hidden="1" customHeight="1">
      <c r="A334" s="26"/>
      <c r="B334" s="26"/>
      <c r="C334" s="27"/>
    </row>
    <row r="335" spans="1:3" s="24" customFormat="1" ht="25.5" hidden="1" customHeight="1">
      <c r="A335" s="26"/>
      <c r="B335" s="26"/>
      <c r="C335" s="27"/>
    </row>
    <row r="336" spans="1:3" s="24" customFormat="1" ht="25.5" hidden="1" customHeight="1">
      <c r="A336" s="26"/>
      <c r="B336" s="26"/>
      <c r="C336" s="27"/>
    </row>
    <row r="337" spans="1:3" s="24" customFormat="1" ht="25.5" hidden="1" customHeight="1">
      <c r="A337" s="26"/>
      <c r="B337" s="26"/>
      <c r="C337" s="27"/>
    </row>
    <row r="338" spans="1:3" s="24" customFormat="1" ht="25.5" hidden="1" customHeight="1">
      <c r="A338" s="26"/>
      <c r="B338" s="26"/>
      <c r="C338" s="27"/>
    </row>
    <row r="339" spans="1:3" s="24" customFormat="1" ht="25.5" hidden="1" customHeight="1">
      <c r="A339" s="26"/>
      <c r="B339" s="26"/>
      <c r="C339" s="27"/>
    </row>
    <row r="340" spans="1:3" s="24" customFormat="1" ht="25.5" hidden="1" customHeight="1">
      <c r="A340" s="26"/>
      <c r="B340" s="26"/>
      <c r="C340" s="27"/>
    </row>
    <row r="341" spans="1:3" s="24" customFormat="1" ht="25.5" hidden="1" customHeight="1">
      <c r="A341" s="26"/>
      <c r="B341" s="26"/>
      <c r="C341" s="27"/>
    </row>
    <row r="342" spans="1:3" s="24" customFormat="1" ht="25.5" hidden="1" customHeight="1">
      <c r="A342" s="26"/>
      <c r="B342" s="26"/>
      <c r="C342" s="28"/>
    </row>
    <row r="343" spans="1:3" s="24" customFormat="1" ht="25.5" hidden="1" customHeight="1">
      <c r="A343" s="26"/>
      <c r="B343" s="26"/>
      <c r="C343" s="27"/>
    </row>
    <row r="344" spans="1:3" s="24" customFormat="1" ht="25.5" hidden="1" customHeight="1">
      <c r="A344" s="26"/>
      <c r="B344" s="26"/>
      <c r="C344" s="27"/>
    </row>
    <row r="345" spans="1:3" s="24" customFormat="1" ht="25.5" hidden="1" customHeight="1">
      <c r="A345" s="26"/>
      <c r="B345" s="26"/>
      <c r="C345" s="27"/>
    </row>
    <row r="346" spans="1:3" s="24" customFormat="1" ht="25.5" hidden="1" customHeight="1">
      <c r="A346" s="26"/>
      <c r="B346" s="26"/>
      <c r="C346" s="27"/>
    </row>
    <row r="347" spans="1:3" s="24" customFormat="1" ht="25.5" hidden="1" customHeight="1">
      <c r="A347" s="26"/>
      <c r="B347" s="26"/>
      <c r="C347" s="27"/>
    </row>
    <row r="348" spans="1:3" s="24" customFormat="1" ht="25.5" hidden="1" customHeight="1">
      <c r="A348" s="26"/>
      <c r="B348" s="26"/>
      <c r="C348" s="27"/>
    </row>
    <row r="349" spans="1:3" s="24" customFormat="1" ht="25.5" hidden="1" customHeight="1">
      <c r="A349" s="26"/>
      <c r="B349" s="26"/>
      <c r="C349" s="27"/>
    </row>
    <row r="350" spans="1:3" s="24" customFormat="1" ht="25.5" hidden="1" customHeight="1">
      <c r="A350" s="26"/>
      <c r="B350" s="26"/>
      <c r="C350" s="27"/>
    </row>
    <row r="351" spans="1:3" s="24" customFormat="1" ht="25.5" hidden="1" customHeight="1">
      <c r="A351" s="26"/>
      <c r="B351" s="26"/>
      <c r="C351" s="27"/>
    </row>
    <row r="352" spans="1:3" s="24" customFormat="1" ht="25.5" hidden="1" customHeight="1">
      <c r="A352" s="26"/>
      <c r="B352" s="26"/>
      <c r="C352" s="28"/>
    </row>
    <row r="353" spans="1:3" s="24" customFormat="1" ht="25.5" hidden="1" customHeight="1">
      <c r="A353" s="26"/>
      <c r="B353" s="26"/>
      <c r="C353" s="27"/>
    </row>
    <row r="354" spans="1:3" s="24" customFormat="1" ht="25.5" hidden="1" customHeight="1">
      <c r="A354" s="26"/>
      <c r="B354" s="26"/>
      <c r="C354" s="27"/>
    </row>
    <row r="355" spans="1:3" s="24" customFormat="1" ht="25.5" hidden="1" customHeight="1">
      <c r="A355" s="26"/>
      <c r="B355" s="26"/>
      <c r="C355" s="28"/>
    </row>
    <row r="356" spans="1:3" s="24" customFormat="1" ht="25.5" hidden="1" customHeight="1">
      <c r="A356" s="26"/>
      <c r="B356" s="26"/>
      <c r="C356" s="27"/>
    </row>
    <row r="357" spans="1:3" s="24" customFormat="1" ht="25.5" hidden="1" customHeight="1">
      <c r="A357" s="26"/>
      <c r="B357" s="26"/>
      <c r="C357" s="27"/>
    </row>
    <row r="358" spans="1:3" s="24" customFormat="1" ht="25.5" hidden="1" customHeight="1">
      <c r="A358" s="26"/>
      <c r="B358" s="26"/>
      <c r="C358" s="27"/>
    </row>
    <row r="359" spans="1:3" s="24" customFormat="1" ht="25.5" hidden="1" customHeight="1">
      <c r="A359" s="26"/>
      <c r="B359" s="26"/>
      <c r="C359" s="28"/>
    </row>
    <row r="360" spans="1:3" s="24" customFormat="1" ht="25.5" hidden="1" customHeight="1">
      <c r="A360" s="26"/>
      <c r="B360" s="26"/>
      <c r="C360" s="28"/>
    </row>
    <row r="361" spans="1:3" s="24" customFormat="1" ht="25.5" hidden="1" customHeight="1">
      <c r="A361" s="26"/>
      <c r="B361" s="26"/>
      <c r="C361" s="27"/>
    </row>
    <row r="362" spans="1:3" s="24" customFormat="1" ht="25.5" hidden="1" customHeight="1">
      <c r="A362" s="26"/>
      <c r="B362" s="26"/>
      <c r="C362" s="27"/>
    </row>
    <row r="363" spans="1:3" s="24" customFormat="1" ht="25.5" hidden="1" customHeight="1">
      <c r="A363" s="26"/>
      <c r="B363" s="26"/>
      <c r="C363" s="27"/>
    </row>
    <row r="364" spans="1:3" s="24" customFormat="1" ht="25.5" hidden="1" customHeight="1">
      <c r="A364" s="26"/>
      <c r="B364" s="26"/>
      <c r="C364" s="27"/>
    </row>
    <row r="365" spans="1:3" s="24" customFormat="1" ht="25.5" hidden="1" customHeight="1">
      <c r="A365" s="26"/>
      <c r="B365" s="26"/>
      <c r="C365" s="27"/>
    </row>
    <row r="366" spans="1:3" s="24" customFormat="1" ht="25.5" hidden="1" customHeight="1">
      <c r="A366" s="26"/>
      <c r="B366" s="26"/>
      <c r="C366" s="27"/>
    </row>
    <row r="367" spans="1:3" s="24" customFormat="1" ht="25.5" hidden="1" customHeight="1">
      <c r="A367" s="26"/>
      <c r="B367" s="26"/>
      <c r="C367" s="28"/>
    </row>
    <row r="368" spans="1:3" s="24" customFormat="1" ht="25.5" hidden="1" customHeight="1">
      <c r="A368" s="26"/>
      <c r="B368" s="26"/>
      <c r="C368" s="27"/>
    </row>
    <row r="369" spans="1:3" s="24" customFormat="1" ht="25.5" hidden="1" customHeight="1">
      <c r="A369" s="26"/>
      <c r="B369" s="26"/>
      <c r="C369" s="27"/>
    </row>
    <row r="370" spans="1:3" s="24" customFormat="1" ht="25.5" hidden="1" customHeight="1">
      <c r="A370" s="26"/>
      <c r="B370" s="26"/>
      <c r="C370" s="27"/>
    </row>
    <row r="371" spans="1:3" s="24" customFormat="1" ht="25.5" hidden="1" customHeight="1">
      <c r="A371" s="26"/>
      <c r="B371" s="26"/>
      <c r="C371" s="27"/>
    </row>
    <row r="372" spans="1:3" s="24" customFormat="1" ht="25.5" hidden="1" customHeight="1">
      <c r="A372" s="26"/>
      <c r="B372" s="26"/>
      <c r="C372" s="27"/>
    </row>
    <row r="373" spans="1:3" s="24" customFormat="1" ht="25.5" hidden="1" customHeight="1">
      <c r="A373" s="26"/>
      <c r="B373" s="26"/>
      <c r="C373" s="28"/>
    </row>
    <row r="374" spans="1:3" s="24" customFormat="1" ht="25.5" hidden="1" customHeight="1">
      <c r="A374" s="26"/>
      <c r="B374" s="26"/>
      <c r="C374" s="27"/>
    </row>
    <row r="375" spans="1:3" s="24" customFormat="1" ht="25.5" hidden="1" customHeight="1">
      <c r="A375" s="26"/>
      <c r="B375" s="26"/>
      <c r="C375" s="27"/>
    </row>
    <row r="376" spans="1:3" s="24" customFormat="1" ht="25.5" hidden="1" customHeight="1">
      <c r="A376" s="26"/>
      <c r="B376" s="26"/>
      <c r="C376" s="27"/>
    </row>
    <row r="377" spans="1:3" s="24" customFormat="1" ht="25.5" hidden="1" customHeight="1">
      <c r="A377" s="26"/>
      <c r="B377" s="26"/>
      <c r="C377" s="28"/>
    </row>
    <row r="378" spans="1:3" s="24" customFormat="1" ht="25.5" hidden="1" customHeight="1">
      <c r="A378" s="26"/>
      <c r="B378" s="26"/>
      <c r="C378" s="28"/>
    </row>
    <row r="379" spans="1:3" s="24" customFormat="1" ht="25.5" hidden="1" customHeight="1">
      <c r="A379" s="26"/>
      <c r="B379" s="26"/>
      <c r="C379" s="27"/>
    </row>
    <row r="380" spans="1:3" s="24" customFormat="1" ht="25.5" hidden="1" customHeight="1">
      <c r="A380" s="26"/>
      <c r="B380" s="26"/>
      <c r="C380" s="27"/>
    </row>
    <row r="381" spans="1:3" s="24" customFormat="1" ht="25.5" hidden="1" customHeight="1">
      <c r="A381" s="26"/>
      <c r="B381" s="26"/>
      <c r="C381" s="27"/>
    </row>
    <row r="382" spans="1:3" s="24" customFormat="1" ht="25.5" hidden="1" customHeight="1">
      <c r="A382" s="26"/>
      <c r="B382" s="26"/>
      <c r="C382" s="27"/>
    </row>
    <row r="383" spans="1:3" s="24" customFormat="1" ht="25.5" hidden="1" customHeight="1">
      <c r="A383" s="26"/>
      <c r="B383" s="26"/>
      <c r="C383" s="27"/>
    </row>
    <row r="384" spans="1:3" s="24" customFormat="1" ht="25.5" hidden="1" customHeight="1">
      <c r="A384" s="26"/>
      <c r="B384" s="26"/>
      <c r="C384" s="27"/>
    </row>
    <row r="385" spans="1:3" s="24" customFormat="1" ht="25.5" hidden="1" customHeight="1">
      <c r="A385" s="26"/>
      <c r="B385" s="26"/>
      <c r="C385" s="27"/>
    </row>
    <row r="386" spans="1:3" s="24" customFormat="1" ht="25.5" hidden="1" customHeight="1">
      <c r="A386" s="26"/>
      <c r="B386" s="26"/>
      <c r="C386" s="27"/>
    </row>
    <row r="387" spans="1:3" s="24" customFormat="1" ht="25.5" hidden="1" customHeight="1">
      <c r="A387" s="26"/>
      <c r="B387" s="26"/>
      <c r="C387" s="28"/>
    </row>
    <row r="388" spans="1:3" s="24" customFormat="1" ht="25.5" hidden="1" customHeight="1">
      <c r="A388" s="26"/>
      <c r="B388" s="26"/>
      <c r="C388" s="27"/>
    </row>
    <row r="389" spans="1:3" s="24" customFormat="1" ht="25.5" hidden="1" customHeight="1">
      <c r="A389" s="26"/>
      <c r="B389" s="26"/>
      <c r="C389" s="27"/>
    </row>
    <row r="390" spans="1:3" s="24" customFormat="1" ht="25.5" hidden="1" customHeight="1">
      <c r="A390" s="26"/>
      <c r="B390" s="26"/>
      <c r="C390" s="27"/>
    </row>
    <row r="391" spans="1:3" s="24" customFormat="1" ht="25.5" hidden="1" customHeight="1">
      <c r="A391" s="26"/>
      <c r="B391" s="26"/>
      <c r="C391" s="27"/>
    </row>
    <row r="392" spans="1:3" s="24" customFormat="1" ht="25.5" hidden="1" customHeight="1">
      <c r="A392" s="26"/>
      <c r="B392" s="26"/>
      <c r="C392" s="27"/>
    </row>
    <row r="393" spans="1:3" s="24" customFormat="1" ht="25.5" hidden="1" customHeight="1">
      <c r="A393" s="26"/>
      <c r="B393" s="26"/>
      <c r="C393" s="27"/>
    </row>
    <row r="394" spans="1:3" s="24" customFormat="1" ht="25.5" hidden="1" customHeight="1">
      <c r="A394" s="26"/>
      <c r="B394" s="26"/>
      <c r="C394" s="27"/>
    </row>
    <row r="395" spans="1:3" s="24" customFormat="1" ht="25.5" hidden="1" customHeight="1">
      <c r="A395" s="26"/>
      <c r="B395" s="26"/>
      <c r="C395" s="27"/>
    </row>
    <row r="396" spans="1:3" s="24" customFormat="1" ht="25.5" hidden="1" customHeight="1">
      <c r="A396" s="26"/>
      <c r="B396" s="26"/>
      <c r="C396" s="28"/>
    </row>
    <row r="397" spans="1:3" s="24" customFormat="1" ht="25.5" hidden="1" customHeight="1">
      <c r="A397" s="26"/>
      <c r="B397" s="26"/>
      <c r="C397" s="27"/>
    </row>
    <row r="398" spans="1:3" s="24" customFormat="1" ht="25.5" hidden="1" customHeight="1">
      <c r="A398" s="26"/>
      <c r="B398" s="26"/>
      <c r="C398" s="27"/>
    </row>
    <row r="399" spans="1:3" s="24" customFormat="1" ht="25.5" hidden="1" customHeight="1">
      <c r="A399" s="26"/>
      <c r="B399" s="26"/>
      <c r="C399" s="28"/>
    </row>
    <row r="400" spans="1:3" s="24" customFormat="1" ht="25.5" hidden="1" customHeight="1">
      <c r="A400" s="26"/>
      <c r="B400" s="26"/>
      <c r="C400" s="27"/>
    </row>
    <row r="401" spans="1:3" s="24" customFormat="1" ht="25.5" hidden="1" customHeight="1">
      <c r="A401" s="26"/>
      <c r="B401" s="26"/>
      <c r="C401" s="27"/>
    </row>
    <row r="402" spans="1:3" s="24" customFormat="1" ht="25.5" hidden="1" customHeight="1">
      <c r="A402" s="26"/>
      <c r="B402" s="26"/>
      <c r="C402" s="28"/>
    </row>
    <row r="403" spans="1:3" s="24" customFormat="1" ht="25.5" hidden="1" customHeight="1">
      <c r="A403" s="26"/>
      <c r="B403" s="26"/>
      <c r="C403" s="27"/>
    </row>
    <row r="404" spans="1:3" s="24" customFormat="1" ht="25.5" hidden="1" customHeight="1">
      <c r="A404" s="26"/>
      <c r="B404" s="26"/>
      <c r="C404" s="27"/>
    </row>
    <row r="405" spans="1:3" s="24" customFormat="1" ht="25.5" hidden="1" customHeight="1">
      <c r="A405" s="26"/>
      <c r="B405" s="26"/>
      <c r="C405" s="28"/>
    </row>
    <row r="406" spans="1:3" s="24" customFormat="1" ht="25.5" hidden="1" customHeight="1">
      <c r="A406" s="26"/>
      <c r="B406" s="26"/>
      <c r="C406" s="27"/>
    </row>
    <row r="407" spans="1:3" s="24" customFormat="1" ht="25.5" hidden="1" customHeight="1">
      <c r="A407" s="26"/>
      <c r="B407" s="26"/>
      <c r="C407" s="27"/>
    </row>
    <row r="408" spans="1:3" s="24" customFormat="1" ht="25.5" hidden="1" customHeight="1">
      <c r="A408" s="26"/>
      <c r="B408" s="26"/>
      <c r="C408" s="28"/>
    </row>
    <row r="409" spans="1:3" s="24" customFormat="1" ht="25.5" hidden="1" customHeight="1">
      <c r="A409" s="26"/>
      <c r="B409" s="26"/>
      <c r="C409" s="27"/>
    </row>
    <row r="410" spans="1:3" hidden="1"/>
    <row r="411" spans="1:3" hidden="1"/>
    <row r="412" spans="1:3" hidden="1"/>
    <row r="413" spans="1:3" hidden="1"/>
    <row r="414" spans="1:3" hidden="1"/>
    <row r="415" spans="1:3" hidden="1"/>
    <row r="416" spans="1:3" hidden="1"/>
    <row r="417" hidden="1"/>
    <row r="418" hidden="1"/>
    <row r="419" hidden="1"/>
    <row r="420" hidden="1"/>
    <row r="421" hidden="1"/>
    <row r="422"/>
    <row r="423" ht="15" customHeight="1"/>
  </sheetData>
  <sheetProtection insertRows="0"/>
  <mergeCells count="5">
    <mergeCell ref="A4:A5"/>
    <mergeCell ref="B4:B5"/>
    <mergeCell ref="C4:C5"/>
    <mergeCell ref="A2:D2"/>
    <mergeCell ref="A1:D1"/>
  </mergeCells>
  <printOptions horizontalCentered="1"/>
  <pageMargins left="0.74803149606299213" right="0.55118110236220474" top="0.31496062992125984" bottom="1.1811023622047245" header="0.19685039370078741" footer="0.9055118110236221"/>
  <pageSetup scale="80" orientation="portrait" r:id="rId1"/>
  <headerFooter>
    <oddFooter>&amp;L&amp;"-,Cursiva"&amp;10Ejercicio Fiscal 2019&amp;R&amp;"-,Cursiva"&amp;10Página &amp;P de &amp;N&amp;K00+000-----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Q525"/>
  <sheetViews>
    <sheetView showGridLines="0" view="pageBreakPreview" zoomScale="60" zoomScaleNormal="100" workbookViewId="0">
      <pane ySplit="5" topLeftCell="A6" activePane="bottomLeft" state="frozen"/>
      <selection pane="bottomLeft" activeCell="F16" sqref="F16"/>
    </sheetView>
  </sheetViews>
  <sheetFormatPr baseColWidth="10" defaultColWidth="0" defaultRowHeight="0" customHeight="1" zeroHeight="1"/>
  <cols>
    <col min="1" max="4" width="2.28515625" style="29" customWidth="1"/>
    <col min="5" max="5" width="67.5703125" style="29" customWidth="1"/>
    <col min="6" max="6" width="20" style="24" customWidth="1"/>
    <col min="7" max="7" width="6.85546875" hidden="1" customWidth="1"/>
    <col min="8" max="16" width="0" hidden="1" customWidth="1"/>
    <col min="17" max="251" width="11.42578125" hidden="1" customWidth="1"/>
    <col min="252" max="252" width="1" customWidth="1"/>
  </cols>
  <sheetData>
    <row r="1" spans="1:7" s="109" customFormat="1" ht="64.5" customHeight="1">
      <c r="A1" s="499" t="s">
        <v>915</v>
      </c>
      <c r="B1" s="500"/>
      <c r="C1" s="500"/>
      <c r="D1" s="500"/>
      <c r="E1" s="500"/>
      <c r="F1" s="501"/>
    </row>
    <row r="2" spans="1:7" s="109" customFormat="1" ht="21" customHeight="1">
      <c r="A2" s="502" t="str">
        <f>CLASIFIC.ADMINISTRATIVA!$A$2</f>
        <v>Nombre del Municipio: CAÑADAS DE OBREGÓN</v>
      </c>
      <c r="B2" s="503"/>
      <c r="C2" s="503"/>
      <c r="D2" s="503"/>
      <c r="E2" s="503"/>
      <c r="F2" s="504"/>
    </row>
    <row r="3" spans="1:7" s="111" customFormat="1" ht="14.25" customHeight="1">
      <c r="A3" s="505"/>
      <c r="B3" s="506"/>
      <c r="C3" s="506"/>
      <c r="D3" s="507"/>
      <c r="E3" s="259"/>
      <c r="F3" s="260" t="s">
        <v>826</v>
      </c>
      <c r="G3" s="110"/>
    </row>
    <row r="4" spans="1:7" s="149" customFormat="1" ht="3.75" customHeight="1">
      <c r="A4" s="152"/>
      <c r="B4" s="147"/>
      <c r="C4" s="147"/>
      <c r="D4" s="147"/>
      <c r="E4" s="148"/>
      <c r="F4" s="153"/>
    </row>
    <row r="5" spans="1:7" s="112" customFormat="1" ht="20.100000000000001" customHeight="1">
      <c r="A5" s="261">
        <v>1</v>
      </c>
      <c r="B5" s="508" t="s">
        <v>572</v>
      </c>
      <c r="C5" s="509"/>
      <c r="D5" s="509"/>
      <c r="E5" s="510"/>
      <c r="F5" s="334">
        <f>SUM(F6+F9+F14+F24+F26+F29+F33+F38)</f>
        <v>22383367</v>
      </c>
    </row>
    <row r="6" spans="1:7" s="112" customFormat="1" ht="20.100000000000001" customHeight="1">
      <c r="A6" s="154" t="s">
        <v>867</v>
      </c>
      <c r="B6" s="117" t="s">
        <v>867</v>
      </c>
      <c r="C6" s="511" t="s">
        <v>573</v>
      </c>
      <c r="D6" s="512"/>
      <c r="E6" s="513"/>
      <c r="F6" s="335">
        <f>SUM(F7:F8)</f>
        <v>0</v>
      </c>
    </row>
    <row r="7" spans="1:7" s="53" customFormat="1" ht="20.100000000000001" customHeight="1">
      <c r="A7" s="155"/>
      <c r="B7" s="115" t="s">
        <v>867</v>
      </c>
      <c r="C7" s="115" t="s">
        <v>867</v>
      </c>
      <c r="D7" s="115" t="s">
        <v>891</v>
      </c>
      <c r="E7" s="86" t="s">
        <v>575</v>
      </c>
      <c r="F7" s="336">
        <v>0</v>
      </c>
    </row>
    <row r="8" spans="1:7" s="53" customFormat="1" ht="20.100000000000001" customHeight="1">
      <c r="A8" s="155"/>
      <c r="B8" s="115" t="s">
        <v>867</v>
      </c>
      <c r="C8" s="115" t="s">
        <v>867</v>
      </c>
      <c r="D8" s="115" t="s">
        <v>868</v>
      </c>
      <c r="E8" s="86" t="s">
        <v>577</v>
      </c>
      <c r="F8" s="336"/>
    </row>
    <row r="9" spans="1:7" s="112" customFormat="1" ht="20.100000000000001" customHeight="1">
      <c r="A9" s="154" t="s">
        <v>867</v>
      </c>
      <c r="B9" s="117" t="s">
        <v>872</v>
      </c>
      <c r="C9" s="511" t="s">
        <v>579</v>
      </c>
      <c r="D9" s="512"/>
      <c r="E9" s="513"/>
      <c r="F9" s="335">
        <f>SUM(F10:F13)</f>
        <v>0</v>
      </c>
    </row>
    <row r="10" spans="1:7" s="53" customFormat="1" ht="20.100000000000001" customHeight="1">
      <c r="A10" s="155"/>
      <c r="B10" s="115" t="s">
        <v>867</v>
      </c>
      <c r="C10" s="115" t="s">
        <v>872</v>
      </c>
      <c r="D10" s="115" t="s">
        <v>891</v>
      </c>
      <c r="E10" s="116" t="s">
        <v>873</v>
      </c>
      <c r="F10" s="336"/>
    </row>
    <row r="11" spans="1:7" s="53" customFormat="1" ht="20.100000000000001" customHeight="1">
      <c r="A11" s="155"/>
      <c r="B11" s="115" t="s">
        <v>891</v>
      </c>
      <c r="C11" s="115" t="s">
        <v>868</v>
      </c>
      <c r="D11" s="115" t="s">
        <v>868</v>
      </c>
      <c r="E11" s="116" t="s">
        <v>583</v>
      </c>
      <c r="F11" s="336"/>
    </row>
    <row r="12" spans="1:7" s="53" customFormat="1" ht="20.100000000000001" customHeight="1">
      <c r="A12" s="155"/>
      <c r="B12" s="115" t="s">
        <v>867</v>
      </c>
      <c r="C12" s="115" t="s">
        <v>872</v>
      </c>
      <c r="D12" s="115" t="s">
        <v>869</v>
      </c>
      <c r="E12" s="86" t="s">
        <v>585</v>
      </c>
      <c r="F12" s="336"/>
    </row>
    <row r="13" spans="1:7" s="53" customFormat="1" ht="20.100000000000001" customHeight="1">
      <c r="A13" s="155"/>
      <c r="B13" s="115" t="s">
        <v>891</v>
      </c>
      <c r="C13" s="115" t="s">
        <v>868</v>
      </c>
      <c r="D13" s="115" t="s">
        <v>894</v>
      </c>
      <c r="E13" s="116" t="s">
        <v>587</v>
      </c>
      <c r="F13" s="336"/>
    </row>
    <row r="14" spans="1:7" s="112" customFormat="1" ht="20.100000000000001" customHeight="1">
      <c r="A14" s="154" t="s">
        <v>867</v>
      </c>
      <c r="B14" s="117" t="s">
        <v>892</v>
      </c>
      <c r="C14" s="511" t="s">
        <v>589</v>
      </c>
      <c r="D14" s="512"/>
      <c r="E14" s="513"/>
      <c r="F14" s="335">
        <f>SUM(F15:F23)</f>
        <v>9243295</v>
      </c>
    </row>
    <row r="15" spans="1:7" s="53" customFormat="1" ht="20.100000000000001" customHeight="1">
      <c r="A15" s="155"/>
      <c r="B15" s="115" t="s">
        <v>867</v>
      </c>
      <c r="C15" s="115" t="s">
        <v>892</v>
      </c>
      <c r="D15" s="115" t="s">
        <v>891</v>
      </c>
      <c r="E15" s="86" t="s">
        <v>874</v>
      </c>
      <c r="F15" s="336">
        <v>6624250</v>
      </c>
    </row>
    <row r="16" spans="1:7" s="53" customFormat="1" ht="20.100000000000001" customHeight="1">
      <c r="A16" s="155"/>
      <c r="B16" s="115" t="s">
        <v>867</v>
      </c>
      <c r="C16" s="115" t="s">
        <v>892</v>
      </c>
      <c r="D16" s="115" t="s">
        <v>868</v>
      </c>
      <c r="E16" s="86" t="s">
        <v>593</v>
      </c>
      <c r="F16" s="336"/>
    </row>
    <row r="17" spans="1:6" s="53" customFormat="1" ht="20.100000000000001" customHeight="1">
      <c r="A17" s="155"/>
      <c r="B17" s="115" t="s">
        <v>867</v>
      </c>
      <c r="C17" s="115" t="s">
        <v>892</v>
      </c>
      <c r="D17" s="115" t="s">
        <v>869</v>
      </c>
      <c r="E17" s="86" t="s">
        <v>595</v>
      </c>
      <c r="F17" s="336"/>
    </row>
    <row r="18" spans="1:6" s="53" customFormat="1" ht="20.100000000000001" customHeight="1">
      <c r="A18" s="155"/>
      <c r="B18" s="115" t="s">
        <v>867</v>
      </c>
      <c r="C18" s="115" t="s">
        <v>892</v>
      </c>
      <c r="D18" s="115" t="s">
        <v>894</v>
      </c>
      <c r="E18" s="86" t="s">
        <v>597</v>
      </c>
      <c r="F18" s="336"/>
    </row>
    <row r="19" spans="1:6" s="53" customFormat="1" ht="20.100000000000001" customHeight="1">
      <c r="A19" s="155"/>
      <c r="B19" s="115" t="s">
        <v>867</v>
      </c>
      <c r="C19" s="115" t="s">
        <v>892</v>
      </c>
      <c r="D19" s="115" t="s">
        <v>870</v>
      </c>
      <c r="E19" s="86" t="s">
        <v>599</v>
      </c>
      <c r="F19" s="336">
        <v>2619045</v>
      </c>
    </row>
    <row r="20" spans="1:6" s="53" customFormat="1" ht="20.100000000000001" customHeight="1">
      <c r="A20" s="155"/>
      <c r="B20" s="115" t="s">
        <v>867</v>
      </c>
      <c r="C20" s="115" t="s">
        <v>892</v>
      </c>
      <c r="D20" s="115" t="s">
        <v>895</v>
      </c>
      <c r="E20" s="86" t="s">
        <v>601</v>
      </c>
      <c r="F20" s="336"/>
    </row>
    <row r="21" spans="1:6" s="53" customFormat="1" ht="20.100000000000001" customHeight="1">
      <c r="A21" s="155"/>
      <c r="B21" s="115" t="s">
        <v>867</v>
      </c>
      <c r="C21" s="115" t="s">
        <v>892</v>
      </c>
      <c r="D21" s="115" t="s">
        <v>871</v>
      </c>
      <c r="E21" s="86" t="s">
        <v>603</v>
      </c>
      <c r="F21" s="336"/>
    </row>
    <row r="22" spans="1:6" s="53" customFormat="1" ht="20.100000000000001" customHeight="1">
      <c r="A22" s="155"/>
      <c r="B22" s="115" t="s">
        <v>867</v>
      </c>
      <c r="C22" s="115" t="s">
        <v>892</v>
      </c>
      <c r="D22" s="115" t="s">
        <v>896</v>
      </c>
      <c r="E22" s="86" t="s">
        <v>605</v>
      </c>
      <c r="F22" s="336"/>
    </row>
    <row r="23" spans="1:6" s="53" customFormat="1" ht="20.100000000000001" customHeight="1">
      <c r="A23" s="155"/>
      <c r="B23" s="115" t="s">
        <v>867</v>
      </c>
      <c r="C23" s="115" t="s">
        <v>892</v>
      </c>
      <c r="D23" s="115" t="s">
        <v>897</v>
      </c>
      <c r="E23" s="86" t="s">
        <v>120</v>
      </c>
      <c r="F23" s="336"/>
    </row>
    <row r="24" spans="1:6" s="112" customFormat="1" ht="20.100000000000001" customHeight="1">
      <c r="A24" s="154" t="s">
        <v>867</v>
      </c>
      <c r="B24" s="117" t="s">
        <v>893</v>
      </c>
      <c r="C24" s="511" t="s">
        <v>608</v>
      </c>
      <c r="D24" s="512"/>
      <c r="E24" s="513"/>
      <c r="F24" s="335">
        <f>SUM(F25)</f>
        <v>0</v>
      </c>
    </row>
    <row r="25" spans="1:6" s="53" customFormat="1" ht="20.100000000000001" customHeight="1">
      <c r="A25" s="155"/>
      <c r="B25" s="115" t="s">
        <v>867</v>
      </c>
      <c r="C25" s="115" t="s">
        <v>893</v>
      </c>
      <c r="D25" s="115" t="s">
        <v>891</v>
      </c>
      <c r="E25" s="86" t="s">
        <v>610</v>
      </c>
      <c r="F25" s="336"/>
    </row>
    <row r="26" spans="1:6" s="112" customFormat="1" ht="20.100000000000001" customHeight="1">
      <c r="A26" s="154" t="s">
        <v>867</v>
      </c>
      <c r="B26" s="117" t="s">
        <v>898</v>
      </c>
      <c r="C26" s="511" t="s">
        <v>612</v>
      </c>
      <c r="D26" s="512"/>
      <c r="E26" s="513"/>
      <c r="F26" s="335">
        <f>SUM(F27:F28)</f>
        <v>7792532</v>
      </c>
    </row>
    <row r="27" spans="1:6" s="53" customFormat="1" ht="20.100000000000001" customHeight="1">
      <c r="A27" s="155"/>
      <c r="B27" s="115" t="s">
        <v>867</v>
      </c>
      <c r="C27" s="115" t="s">
        <v>898</v>
      </c>
      <c r="D27" s="115" t="s">
        <v>891</v>
      </c>
      <c r="E27" s="86" t="s">
        <v>1117</v>
      </c>
      <c r="F27" s="336"/>
    </row>
    <row r="28" spans="1:6" s="53" customFormat="1" ht="20.100000000000001" customHeight="1">
      <c r="A28" s="155"/>
      <c r="B28" s="115" t="s">
        <v>867</v>
      </c>
      <c r="C28" s="115" t="s">
        <v>898</v>
      </c>
      <c r="D28" s="115" t="s">
        <v>868</v>
      </c>
      <c r="E28" s="86" t="s">
        <v>616</v>
      </c>
      <c r="F28" s="336">
        <v>7792532</v>
      </c>
    </row>
    <row r="29" spans="1:6" s="112" customFormat="1" ht="20.100000000000001" customHeight="1">
      <c r="A29" s="154" t="s">
        <v>867</v>
      </c>
      <c r="B29" s="117" t="s">
        <v>899</v>
      </c>
      <c r="C29" s="511" t="s">
        <v>618</v>
      </c>
      <c r="D29" s="512"/>
      <c r="E29" s="513"/>
      <c r="F29" s="335">
        <f>SUM(F30:F32)</f>
        <v>0</v>
      </c>
    </row>
    <row r="30" spans="1:6" s="53" customFormat="1" ht="20.100000000000001" customHeight="1">
      <c r="A30" s="155"/>
      <c r="B30" s="115" t="s">
        <v>867</v>
      </c>
      <c r="C30" s="115" t="s">
        <v>899</v>
      </c>
      <c r="D30" s="115" t="s">
        <v>891</v>
      </c>
      <c r="E30" s="86" t="s">
        <v>620</v>
      </c>
      <c r="F30" s="336"/>
    </row>
    <row r="31" spans="1:6" s="53" customFormat="1" ht="20.100000000000001" customHeight="1">
      <c r="A31" s="155"/>
      <c r="B31" s="115" t="s">
        <v>867</v>
      </c>
      <c r="C31" s="115" t="s">
        <v>899</v>
      </c>
      <c r="D31" s="115" t="s">
        <v>868</v>
      </c>
      <c r="E31" s="86" t="s">
        <v>622</v>
      </c>
      <c r="F31" s="336"/>
    </row>
    <row r="32" spans="1:6" s="53" customFormat="1" ht="20.100000000000001" customHeight="1">
      <c r="A32" s="155"/>
      <c r="B32" s="115" t="s">
        <v>867</v>
      </c>
      <c r="C32" s="115" t="s">
        <v>899</v>
      </c>
      <c r="D32" s="115" t="s">
        <v>869</v>
      </c>
      <c r="E32" s="86" t="s">
        <v>624</v>
      </c>
      <c r="F32" s="336"/>
    </row>
    <row r="33" spans="1:6" s="112" customFormat="1" ht="20.100000000000001" customHeight="1">
      <c r="A33" s="154" t="s">
        <v>867</v>
      </c>
      <c r="B33" s="117" t="s">
        <v>900</v>
      </c>
      <c r="C33" s="511" t="s">
        <v>626</v>
      </c>
      <c r="D33" s="512"/>
      <c r="E33" s="513"/>
      <c r="F33" s="335">
        <f>SUM(F34:F37)</f>
        <v>4664499.4000000004</v>
      </c>
    </row>
    <row r="34" spans="1:6" s="53" customFormat="1" ht="20.100000000000001" customHeight="1">
      <c r="A34" s="155"/>
      <c r="B34" s="115" t="s">
        <v>867</v>
      </c>
      <c r="C34" s="115" t="s">
        <v>900</v>
      </c>
      <c r="D34" s="115" t="s">
        <v>891</v>
      </c>
      <c r="E34" s="86" t="s">
        <v>628</v>
      </c>
      <c r="F34" s="336">
        <v>4664499.4000000004</v>
      </c>
    </row>
    <row r="35" spans="1:6" s="53" customFormat="1" ht="20.100000000000001" customHeight="1">
      <c r="A35" s="155"/>
      <c r="B35" s="115" t="s">
        <v>867</v>
      </c>
      <c r="C35" s="115" t="s">
        <v>900</v>
      </c>
      <c r="D35" s="115" t="s">
        <v>868</v>
      </c>
      <c r="E35" s="86" t="s">
        <v>630</v>
      </c>
      <c r="F35" s="336"/>
    </row>
    <row r="36" spans="1:6" s="53" customFormat="1" ht="20.100000000000001" customHeight="1">
      <c r="A36" s="155"/>
      <c r="B36" s="115" t="s">
        <v>867</v>
      </c>
      <c r="C36" s="115" t="s">
        <v>900</v>
      </c>
      <c r="D36" s="115" t="s">
        <v>869</v>
      </c>
      <c r="E36" s="86" t="s">
        <v>632</v>
      </c>
      <c r="F36" s="336"/>
    </row>
    <row r="37" spans="1:6" s="53" customFormat="1" ht="20.100000000000001" customHeight="1">
      <c r="A37" s="155"/>
      <c r="B37" s="115" t="s">
        <v>867</v>
      </c>
      <c r="C37" s="115" t="s">
        <v>900</v>
      </c>
      <c r="D37" s="115" t="s">
        <v>894</v>
      </c>
      <c r="E37" s="86" t="s">
        <v>634</v>
      </c>
      <c r="F37" s="336"/>
    </row>
    <row r="38" spans="1:6" s="112" customFormat="1" ht="20.100000000000001" customHeight="1">
      <c r="A38" s="154" t="s">
        <v>867</v>
      </c>
      <c r="B38" s="117" t="s">
        <v>901</v>
      </c>
      <c r="C38" s="511" t="s">
        <v>316</v>
      </c>
      <c r="D38" s="512"/>
      <c r="E38" s="513"/>
      <c r="F38" s="335">
        <f>SUM(F39:F43)</f>
        <v>683040.6</v>
      </c>
    </row>
    <row r="39" spans="1:6" s="53" customFormat="1" ht="20.100000000000001" customHeight="1">
      <c r="A39" s="155"/>
      <c r="B39" s="115" t="s">
        <v>867</v>
      </c>
      <c r="C39" s="115" t="s">
        <v>901</v>
      </c>
      <c r="D39" s="115" t="s">
        <v>891</v>
      </c>
      <c r="E39" s="86" t="s">
        <v>875</v>
      </c>
      <c r="F39" s="336"/>
    </row>
    <row r="40" spans="1:6" s="53" customFormat="1" ht="20.100000000000001" customHeight="1">
      <c r="A40" s="155"/>
      <c r="B40" s="115" t="s">
        <v>867</v>
      </c>
      <c r="C40" s="115" t="s">
        <v>901</v>
      </c>
      <c r="D40" s="115" t="s">
        <v>868</v>
      </c>
      <c r="E40" s="86" t="s">
        <v>638</v>
      </c>
      <c r="F40" s="336"/>
    </row>
    <row r="41" spans="1:6" s="53" customFormat="1" ht="20.100000000000001" customHeight="1">
      <c r="A41" s="155"/>
      <c r="B41" s="115" t="s">
        <v>867</v>
      </c>
      <c r="C41" s="115" t="s">
        <v>901</v>
      </c>
      <c r="D41" s="115" t="s">
        <v>869</v>
      </c>
      <c r="E41" s="86" t="s">
        <v>640</v>
      </c>
      <c r="F41" s="336"/>
    </row>
    <row r="42" spans="1:6" s="53" customFormat="1" ht="20.100000000000001" customHeight="1">
      <c r="A42" s="155"/>
      <c r="B42" s="115" t="s">
        <v>867</v>
      </c>
      <c r="C42" s="115" t="s">
        <v>901</v>
      </c>
      <c r="D42" s="115" t="s">
        <v>894</v>
      </c>
      <c r="E42" s="86" t="s">
        <v>642</v>
      </c>
      <c r="F42" s="336"/>
    </row>
    <row r="43" spans="1:6" s="53" customFormat="1" ht="20.100000000000001" customHeight="1">
      <c r="A43" s="155"/>
      <c r="B43" s="115" t="s">
        <v>867</v>
      </c>
      <c r="C43" s="115" t="s">
        <v>901</v>
      </c>
      <c r="D43" s="115" t="s">
        <v>870</v>
      </c>
      <c r="E43" s="86" t="s">
        <v>120</v>
      </c>
      <c r="F43" s="336">
        <v>683040.6</v>
      </c>
    </row>
    <row r="44" spans="1:6" s="112" customFormat="1" ht="20.100000000000001" customHeight="1">
      <c r="A44" s="261" t="s">
        <v>868</v>
      </c>
      <c r="B44" s="508" t="s">
        <v>645</v>
      </c>
      <c r="C44" s="509"/>
      <c r="D44" s="509"/>
      <c r="E44" s="510"/>
      <c r="F44" s="334">
        <f>SUM(F45+F52+F60+F66+F71+F78+F88)</f>
        <v>11440635.800000001</v>
      </c>
    </row>
    <row r="45" spans="1:6" s="112" customFormat="1" ht="20.100000000000001" customHeight="1">
      <c r="A45" s="154" t="s">
        <v>872</v>
      </c>
      <c r="B45" s="117" t="s">
        <v>867</v>
      </c>
      <c r="C45" s="511" t="s">
        <v>876</v>
      </c>
      <c r="D45" s="512"/>
      <c r="E45" s="513"/>
      <c r="F45" s="335">
        <f>SUM(F46:F51)</f>
        <v>0</v>
      </c>
    </row>
    <row r="46" spans="1:6" s="53" customFormat="1" ht="20.100000000000001" customHeight="1">
      <c r="A46" s="155"/>
      <c r="B46" s="115" t="s">
        <v>872</v>
      </c>
      <c r="C46" s="115" t="s">
        <v>867</v>
      </c>
      <c r="D46" s="115" t="s">
        <v>891</v>
      </c>
      <c r="E46" s="86" t="s">
        <v>840</v>
      </c>
      <c r="F46" s="336"/>
    </row>
    <row r="47" spans="1:6" s="53" customFormat="1" ht="20.100000000000001" customHeight="1">
      <c r="A47" s="155"/>
      <c r="B47" s="115" t="s">
        <v>872</v>
      </c>
      <c r="C47" s="115" t="s">
        <v>867</v>
      </c>
      <c r="D47" s="115" t="s">
        <v>868</v>
      </c>
      <c r="E47" s="86" t="s">
        <v>877</v>
      </c>
      <c r="F47" s="336"/>
    </row>
    <row r="48" spans="1:6" s="53" customFormat="1" ht="20.100000000000001" customHeight="1">
      <c r="A48" s="155"/>
      <c r="B48" s="115" t="s">
        <v>872</v>
      </c>
      <c r="C48" s="115" t="s">
        <v>867</v>
      </c>
      <c r="D48" s="115" t="s">
        <v>869</v>
      </c>
      <c r="E48" s="86" t="s">
        <v>878</v>
      </c>
      <c r="F48" s="336"/>
    </row>
    <row r="49" spans="1:6" s="53" customFormat="1" ht="20.100000000000001" customHeight="1">
      <c r="A49" s="155"/>
      <c r="B49" s="115" t="s">
        <v>872</v>
      </c>
      <c r="C49" s="115" t="s">
        <v>867</v>
      </c>
      <c r="D49" s="115" t="s">
        <v>894</v>
      </c>
      <c r="E49" s="86" t="s">
        <v>879</v>
      </c>
      <c r="F49" s="336"/>
    </row>
    <row r="50" spans="1:6" s="53" customFormat="1" ht="20.100000000000001" customHeight="1">
      <c r="A50" s="155"/>
      <c r="B50" s="115" t="s">
        <v>872</v>
      </c>
      <c r="C50" s="115" t="s">
        <v>867</v>
      </c>
      <c r="D50" s="115" t="s">
        <v>870</v>
      </c>
      <c r="E50" s="86" t="s">
        <v>841</v>
      </c>
      <c r="F50" s="336"/>
    </row>
    <row r="51" spans="1:6" s="53" customFormat="1" ht="20.100000000000001" customHeight="1">
      <c r="A51" s="155"/>
      <c r="B51" s="115" t="s">
        <v>872</v>
      </c>
      <c r="C51" s="115" t="s">
        <v>867</v>
      </c>
      <c r="D51" s="115" t="s">
        <v>895</v>
      </c>
      <c r="E51" s="86" t="s">
        <v>842</v>
      </c>
      <c r="F51" s="336"/>
    </row>
    <row r="52" spans="1:6" s="113" customFormat="1" ht="20.100000000000001" customHeight="1">
      <c r="A52" s="154" t="s">
        <v>872</v>
      </c>
      <c r="B52" s="117" t="s">
        <v>872</v>
      </c>
      <c r="C52" s="511" t="s">
        <v>880</v>
      </c>
      <c r="D52" s="512"/>
      <c r="E52" s="513"/>
      <c r="F52" s="335">
        <f>SUM(F53:F59)</f>
        <v>11275635.800000001</v>
      </c>
    </row>
    <row r="53" spans="1:6" s="53" customFormat="1" ht="20.100000000000001" customHeight="1">
      <c r="A53" s="155"/>
      <c r="B53" s="115" t="s">
        <v>872</v>
      </c>
      <c r="C53" s="115" t="s">
        <v>872</v>
      </c>
      <c r="D53" s="115" t="s">
        <v>891</v>
      </c>
      <c r="E53" s="86" t="s">
        <v>881</v>
      </c>
      <c r="F53" s="336">
        <v>6611136.4000000004</v>
      </c>
    </row>
    <row r="54" spans="1:6" s="53" customFormat="1" ht="20.100000000000001" customHeight="1">
      <c r="A54" s="155"/>
      <c r="B54" s="115" t="s">
        <v>872</v>
      </c>
      <c r="C54" s="115" t="s">
        <v>872</v>
      </c>
      <c r="D54" s="115" t="s">
        <v>868</v>
      </c>
      <c r="E54" s="86" t="s">
        <v>843</v>
      </c>
      <c r="F54" s="336"/>
    </row>
    <row r="55" spans="1:6" s="53" customFormat="1" ht="20.100000000000001" customHeight="1">
      <c r="A55" s="155"/>
      <c r="B55" s="115" t="s">
        <v>872</v>
      </c>
      <c r="C55" s="115" t="s">
        <v>872</v>
      </c>
      <c r="D55" s="115" t="s">
        <v>869</v>
      </c>
      <c r="E55" s="86" t="s">
        <v>844</v>
      </c>
      <c r="F55" s="336">
        <v>4664499.4000000004</v>
      </c>
    </row>
    <row r="56" spans="1:6" s="53" customFormat="1" ht="20.100000000000001" customHeight="1">
      <c r="A56" s="155"/>
      <c r="B56" s="115" t="s">
        <v>872</v>
      </c>
      <c r="C56" s="115" t="s">
        <v>872</v>
      </c>
      <c r="D56" s="115" t="s">
        <v>894</v>
      </c>
      <c r="E56" s="86" t="s">
        <v>882</v>
      </c>
      <c r="F56" s="336"/>
    </row>
    <row r="57" spans="1:6" s="53" customFormat="1" ht="20.100000000000001" customHeight="1">
      <c r="A57" s="155"/>
      <c r="B57" s="115" t="s">
        <v>872</v>
      </c>
      <c r="C57" s="115" t="s">
        <v>872</v>
      </c>
      <c r="D57" s="115" t="s">
        <v>870</v>
      </c>
      <c r="E57" s="86" t="s">
        <v>883</v>
      </c>
      <c r="F57" s="336"/>
    </row>
    <row r="58" spans="1:6" s="53" customFormat="1" ht="20.100000000000001" customHeight="1">
      <c r="A58" s="155"/>
      <c r="B58" s="115" t="s">
        <v>872</v>
      </c>
      <c r="C58" s="115" t="s">
        <v>872</v>
      </c>
      <c r="D58" s="115" t="s">
        <v>895</v>
      </c>
      <c r="E58" s="86" t="s">
        <v>647</v>
      </c>
      <c r="F58" s="336"/>
    </row>
    <row r="59" spans="1:6" s="53" customFormat="1" ht="20.100000000000001" customHeight="1">
      <c r="A59" s="155"/>
      <c r="B59" s="115" t="s">
        <v>872</v>
      </c>
      <c r="C59" s="115" t="s">
        <v>872</v>
      </c>
      <c r="D59" s="115" t="s">
        <v>871</v>
      </c>
      <c r="E59" s="86" t="s">
        <v>649</v>
      </c>
      <c r="F59" s="336"/>
    </row>
    <row r="60" spans="1:6" s="113" customFormat="1" ht="20.100000000000001" customHeight="1">
      <c r="A60" s="154" t="s">
        <v>872</v>
      </c>
      <c r="B60" s="117" t="s">
        <v>892</v>
      </c>
      <c r="C60" s="511" t="s">
        <v>651</v>
      </c>
      <c r="D60" s="512"/>
      <c r="E60" s="513"/>
      <c r="F60" s="335">
        <f>SUM(F61:F65)</f>
        <v>0</v>
      </c>
    </row>
    <row r="61" spans="1:6" s="53" customFormat="1" ht="20.100000000000001" customHeight="1">
      <c r="A61" s="155"/>
      <c r="B61" s="115" t="s">
        <v>872</v>
      </c>
      <c r="C61" s="115" t="s">
        <v>892</v>
      </c>
      <c r="D61" s="115" t="s">
        <v>891</v>
      </c>
      <c r="E61" s="86" t="s">
        <v>653</v>
      </c>
      <c r="F61" s="336"/>
    </row>
    <row r="62" spans="1:6" s="53" customFormat="1" ht="20.100000000000001" customHeight="1">
      <c r="A62" s="155"/>
      <c r="B62" s="115" t="s">
        <v>872</v>
      </c>
      <c r="C62" s="115" t="s">
        <v>892</v>
      </c>
      <c r="D62" s="115" t="s">
        <v>868</v>
      </c>
      <c r="E62" s="86" t="s">
        <v>655</v>
      </c>
      <c r="F62" s="336"/>
    </row>
    <row r="63" spans="1:6" s="53" customFormat="1" ht="20.100000000000001" customHeight="1">
      <c r="A63" s="155"/>
      <c r="B63" s="115" t="s">
        <v>872</v>
      </c>
      <c r="C63" s="115" t="s">
        <v>892</v>
      </c>
      <c r="D63" s="115" t="s">
        <v>869</v>
      </c>
      <c r="E63" s="86" t="s">
        <v>657</v>
      </c>
      <c r="F63" s="336"/>
    </row>
    <row r="64" spans="1:6" s="53" customFormat="1" ht="20.100000000000001" customHeight="1">
      <c r="A64" s="155"/>
      <c r="B64" s="115" t="s">
        <v>872</v>
      </c>
      <c r="C64" s="115" t="s">
        <v>892</v>
      </c>
      <c r="D64" s="115" t="s">
        <v>894</v>
      </c>
      <c r="E64" s="86" t="s">
        <v>659</v>
      </c>
      <c r="F64" s="336"/>
    </row>
    <row r="65" spans="1:6" s="53" customFormat="1" ht="20.100000000000001" customHeight="1">
      <c r="A65" s="155"/>
      <c r="B65" s="115" t="s">
        <v>872</v>
      </c>
      <c r="C65" s="115" t="s">
        <v>892</v>
      </c>
      <c r="D65" s="115" t="s">
        <v>870</v>
      </c>
      <c r="E65" s="86" t="s">
        <v>661</v>
      </c>
      <c r="F65" s="336"/>
    </row>
    <row r="66" spans="1:6" s="113" customFormat="1" ht="20.100000000000001" customHeight="1">
      <c r="A66" s="154" t="s">
        <v>872</v>
      </c>
      <c r="B66" s="117" t="s">
        <v>893</v>
      </c>
      <c r="C66" s="511" t="s">
        <v>663</v>
      </c>
      <c r="D66" s="512"/>
      <c r="E66" s="513"/>
      <c r="F66" s="335">
        <f>SUM(F67:F70)</f>
        <v>0</v>
      </c>
    </row>
    <row r="67" spans="1:6" s="53" customFormat="1" ht="20.100000000000001" customHeight="1">
      <c r="A67" s="155"/>
      <c r="B67" s="115" t="s">
        <v>872</v>
      </c>
      <c r="C67" s="115" t="s">
        <v>893</v>
      </c>
      <c r="D67" s="115" t="s">
        <v>891</v>
      </c>
      <c r="E67" s="86" t="s">
        <v>665</v>
      </c>
      <c r="F67" s="336"/>
    </row>
    <row r="68" spans="1:6" s="53" customFormat="1" ht="20.100000000000001" customHeight="1">
      <c r="A68" s="155"/>
      <c r="B68" s="115" t="s">
        <v>872</v>
      </c>
      <c r="C68" s="115" t="s">
        <v>893</v>
      </c>
      <c r="D68" s="115" t="s">
        <v>868</v>
      </c>
      <c r="E68" s="86" t="s">
        <v>667</v>
      </c>
      <c r="F68" s="336"/>
    </row>
    <row r="69" spans="1:6" s="53" customFormat="1" ht="20.100000000000001" customHeight="1">
      <c r="A69" s="155"/>
      <c r="B69" s="115" t="s">
        <v>872</v>
      </c>
      <c r="C69" s="115" t="s">
        <v>893</v>
      </c>
      <c r="D69" s="115" t="s">
        <v>869</v>
      </c>
      <c r="E69" s="86" t="s">
        <v>669</v>
      </c>
      <c r="F69" s="336"/>
    </row>
    <row r="70" spans="1:6" s="53" customFormat="1" ht="20.100000000000001" customHeight="1">
      <c r="A70" s="155"/>
      <c r="B70" s="115" t="s">
        <v>872</v>
      </c>
      <c r="C70" s="115" t="s">
        <v>893</v>
      </c>
      <c r="D70" s="115" t="s">
        <v>894</v>
      </c>
      <c r="E70" s="86" t="s">
        <v>671</v>
      </c>
      <c r="F70" s="336"/>
    </row>
    <row r="71" spans="1:6" s="113" customFormat="1" ht="20.100000000000001" customHeight="1">
      <c r="A71" s="154" t="s">
        <v>872</v>
      </c>
      <c r="B71" s="117" t="s">
        <v>898</v>
      </c>
      <c r="C71" s="511" t="s">
        <v>673</v>
      </c>
      <c r="D71" s="512"/>
      <c r="E71" s="513"/>
      <c r="F71" s="335">
        <f>SUM(F72:F77)</f>
        <v>165000</v>
      </c>
    </row>
    <row r="72" spans="1:6" s="53" customFormat="1" ht="20.100000000000001" customHeight="1">
      <c r="A72" s="155"/>
      <c r="B72" s="115" t="s">
        <v>872</v>
      </c>
      <c r="C72" s="115" t="s">
        <v>898</v>
      </c>
      <c r="D72" s="115" t="s">
        <v>891</v>
      </c>
      <c r="E72" s="86" t="s">
        <v>675</v>
      </c>
      <c r="F72" s="336"/>
    </row>
    <row r="73" spans="1:6" s="53" customFormat="1" ht="20.100000000000001" customHeight="1">
      <c r="A73" s="155"/>
      <c r="B73" s="115" t="s">
        <v>872</v>
      </c>
      <c r="C73" s="115" t="s">
        <v>898</v>
      </c>
      <c r="D73" s="115" t="s">
        <v>868</v>
      </c>
      <c r="E73" s="86" t="s">
        <v>677</v>
      </c>
      <c r="F73" s="336"/>
    </row>
    <row r="74" spans="1:6" s="53" customFormat="1" ht="20.100000000000001" customHeight="1">
      <c r="A74" s="155"/>
      <c r="B74" s="115" t="s">
        <v>872</v>
      </c>
      <c r="C74" s="115" t="s">
        <v>898</v>
      </c>
      <c r="D74" s="115" t="s">
        <v>869</v>
      </c>
      <c r="E74" s="86" t="s">
        <v>679</v>
      </c>
      <c r="F74" s="336"/>
    </row>
    <row r="75" spans="1:6" s="53" customFormat="1" ht="20.100000000000001" customHeight="1">
      <c r="A75" s="155"/>
      <c r="B75" s="115" t="s">
        <v>872</v>
      </c>
      <c r="C75" s="115" t="s">
        <v>898</v>
      </c>
      <c r="D75" s="115" t="s">
        <v>894</v>
      </c>
      <c r="E75" s="86" t="s">
        <v>681</v>
      </c>
      <c r="F75" s="336"/>
    </row>
    <row r="76" spans="1:6" s="53" customFormat="1" ht="20.100000000000001" customHeight="1">
      <c r="A76" s="155"/>
      <c r="B76" s="115" t="s">
        <v>872</v>
      </c>
      <c r="C76" s="115" t="s">
        <v>898</v>
      </c>
      <c r="D76" s="115" t="s">
        <v>870</v>
      </c>
      <c r="E76" s="86" t="s">
        <v>683</v>
      </c>
      <c r="F76" s="336"/>
    </row>
    <row r="77" spans="1:6" s="53" customFormat="1" ht="20.100000000000001" customHeight="1">
      <c r="A77" s="155"/>
      <c r="B77" s="115" t="s">
        <v>872</v>
      </c>
      <c r="C77" s="115" t="s">
        <v>898</v>
      </c>
      <c r="D77" s="115" t="s">
        <v>895</v>
      </c>
      <c r="E77" s="86" t="s">
        <v>685</v>
      </c>
      <c r="F77" s="336">
        <v>165000</v>
      </c>
    </row>
    <row r="78" spans="1:6" s="113" customFormat="1" ht="20.100000000000001" customHeight="1">
      <c r="A78" s="154" t="s">
        <v>872</v>
      </c>
      <c r="B78" s="117" t="s">
        <v>899</v>
      </c>
      <c r="C78" s="511" t="s">
        <v>687</v>
      </c>
      <c r="D78" s="512"/>
      <c r="E78" s="513"/>
      <c r="F78" s="335">
        <f>SUM(F79:F87)</f>
        <v>0</v>
      </c>
    </row>
    <row r="79" spans="1:6" s="53" customFormat="1" ht="20.100000000000001" customHeight="1">
      <c r="A79" s="155"/>
      <c r="B79" s="115" t="s">
        <v>872</v>
      </c>
      <c r="C79" s="115" t="s">
        <v>899</v>
      </c>
      <c r="D79" s="115" t="s">
        <v>891</v>
      </c>
      <c r="E79" s="86" t="s">
        <v>689</v>
      </c>
      <c r="F79" s="336"/>
    </row>
    <row r="80" spans="1:6" s="53" customFormat="1" ht="20.100000000000001" customHeight="1">
      <c r="A80" s="155"/>
      <c r="B80" s="115" t="s">
        <v>872</v>
      </c>
      <c r="C80" s="115" t="s">
        <v>899</v>
      </c>
      <c r="D80" s="115" t="s">
        <v>868</v>
      </c>
      <c r="E80" s="86" t="s">
        <v>691</v>
      </c>
      <c r="F80" s="336"/>
    </row>
    <row r="81" spans="1:6" s="53" customFormat="1" ht="20.100000000000001" customHeight="1">
      <c r="A81" s="155"/>
      <c r="B81" s="115" t="s">
        <v>872</v>
      </c>
      <c r="C81" s="115" t="s">
        <v>899</v>
      </c>
      <c r="D81" s="115" t="s">
        <v>869</v>
      </c>
      <c r="E81" s="86" t="s">
        <v>693</v>
      </c>
      <c r="F81" s="336"/>
    </row>
    <row r="82" spans="1:6" s="53" customFormat="1" ht="20.100000000000001" customHeight="1">
      <c r="A82" s="155"/>
      <c r="B82" s="115" t="s">
        <v>872</v>
      </c>
      <c r="C82" s="115" t="s">
        <v>899</v>
      </c>
      <c r="D82" s="115" t="s">
        <v>894</v>
      </c>
      <c r="E82" s="86" t="s">
        <v>695</v>
      </c>
      <c r="F82" s="336"/>
    </row>
    <row r="83" spans="1:6" s="53" customFormat="1" ht="20.100000000000001" customHeight="1">
      <c r="A83" s="155"/>
      <c r="B83" s="115" t="s">
        <v>872</v>
      </c>
      <c r="C83" s="115" t="s">
        <v>899</v>
      </c>
      <c r="D83" s="115" t="s">
        <v>870</v>
      </c>
      <c r="E83" s="86" t="s">
        <v>697</v>
      </c>
      <c r="F83" s="336"/>
    </row>
    <row r="84" spans="1:6" s="53" customFormat="1" ht="20.100000000000001" customHeight="1">
      <c r="A84" s="155"/>
      <c r="B84" s="115" t="s">
        <v>872</v>
      </c>
      <c r="C84" s="115" t="s">
        <v>899</v>
      </c>
      <c r="D84" s="115" t="s">
        <v>895</v>
      </c>
      <c r="E84" s="86" t="s">
        <v>699</v>
      </c>
      <c r="F84" s="336"/>
    </row>
    <row r="85" spans="1:6" s="53" customFormat="1" ht="20.100000000000001" customHeight="1">
      <c r="A85" s="155"/>
      <c r="B85" s="115" t="s">
        <v>872</v>
      </c>
      <c r="C85" s="115" t="s">
        <v>899</v>
      </c>
      <c r="D85" s="115" t="s">
        <v>871</v>
      </c>
      <c r="E85" s="86" t="s">
        <v>701</v>
      </c>
      <c r="F85" s="336"/>
    </row>
    <row r="86" spans="1:6" s="53" customFormat="1" ht="20.100000000000001" customHeight="1">
      <c r="A86" s="155"/>
      <c r="B86" s="115" t="s">
        <v>872</v>
      </c>
      <c r="C86" s="115" t="s">
        <v>899</v>
      </c>
      <c r="D86" s="115" t="s">
        <v>896</v>
      </c>
      <c r="E86" s="86" t="s">
        <v>845</v>
      </c>
      <c r="F86" s="336"/>
    </row>
    <row r="87" spans="1:6" s="53" customFormat="1" ht="20.100000000000001" customHeight="1">
      <c r="A87" s="155"/>
      <c r="B87" s="115" t="s">
        <v>872</v>
      </c>
      <c r="C87" s="115" t="s">
        <v>899</v>
      </c>
      <c r="D87" s="115" t="s">
        <v>897</v>
      </c>
      <c r="E87" s="86" t="s">
        <v>884</v>
      </c>
      <c r="F87" s="336"/>
    </row>
    <row r="88" spans="1:6" s="113" customFormat="1" ht="20.100000000000001" customHeight="1">
      <c r="A88" s="154" t="s">
        <v>872</v>
      </c>
      <c r="B88" s="117" t="s">
        <v>900</v>
      </c>
      <c r="C88" s="511" t="s">
        <v>707</v>
      </c>
      <c r="D88" s="512"/>
      <c r="E88" s="513"/>
      <c r="F88" s="335">
        <f>SUM(F89)</f>
        <v>0</v>
      </c>
    </row>
    <row r="89" spans="1:6" s="53" customFormat="1" ht="20.100000000000001" customHeight="1">
      <c r="A89" s="155"/>
      <c r="B89" s="115" t="s">
        <v>872</v>
      </c>
      <c r="C89" s="115" t="s">
        <v>900</v>
      </c>
      <c r="D89" s="115" t="s">
        <v>891</v>
      </c>
      <c r="E89" s="86" t="s">
        <v>709</v>
      </c>
      <c r="F89" s="336"/>
    </row>
    <row r="90" spans="1:6" s="113" customFormat="1" ht="20.100000000000001" customHeight="1">
      <c r="A90" s="261" t="s">
        <v>869</v>
      </c>
      <c r="B90" s="508" t="s">
        <v>711</v>
      </c>
      <c r="C90" s="509"/>
      <c r="D90" s="509"/>
      <c r="E90" s="510"/>
      <c r="F90" s="334">
        <f>SUM(F91+F94+F101+F108+F112+F119+F121+F124+F129)</f>
        <v>0</v>
      </c>
    </row>
    <row r="91" spans="1:6" s="113" customFormat="1" ht="20.100000000000001" customHeight="1">
      <c r="A91" s="154" t="s">
        <v>892</v>
      </c>
      <c r="B91" s="117" t="s">
        <v>867</v>
      </c>
      <c r="C91" s="511" t="s">
        <v>713</v>
      </c>
      <c r="D91" s="512"/>
      <c r="E91" s="513"/>
      <c r="F91" s="335">
        <f>SUM(F92:F93)</f>
        <v>0</v>
      </c>
    </row>
    <row r="92" spans="1:6" s="53" customFormat="1" ht="20.100000000000001" customHeight="1">
      <c r="A92" s="155"/>
      <c r="B92" s="115" t="s">
        <v>892</v>
      </c>
      <c r="C92" s="115" t="s">
        <v>867</v>
      </c>
      <c r="D92" s="115" t="s">
        <v>891</v>
      </c>
      <c r="E92" s="86" t="s">
        <v>715</v>
      </c>
      <c r="F92" s="336"/>
    </row>
    <row r="93" spans="1:6" s="53" customFormat="1" ht="20.100000000000001" customHeight="1">
      <c r="A93" s="155"/>
      <c r="B93" s="115" t="s">
        <v>892</v>
      </c>
      <c r="C93" s="115" t="s">
        <v>867</v>
      </c>
      <c r="D93" s="115" t="s">
        <v>868</v>
      </c>
      <c r="E93" s="86" t="s">
        <v>717</v>
      </c>
      <c r="F93" s="336"/>
    </row>
    <row r="94" spans="1:6" s="113" customFormat="1" ht="20.100000000000001" customHeight="1">
      <c r="A94" s="154" t="s">
        <v>892</v>
      </c>
      <c r="B94" s="117" t="s">
        <v>872</v>
      </c>
      <c r="C94" s="511" t="s">
        <v>719</v>
      </c>
      <c r="D94" s="512"/>
      <c r="E94" s="513"/>
      <c r="F94" s="335">
        <f>SUM(F95:F100)</f>
        <v>0</v>
      </c>
    </row>
    <row r="95" spans="1:6" s="53" customFormat="1" ht="20.100000000000001" customHeight="1">
      <c r="A95" s="155"/>
      <c r="B95" s="115" t="s">
        <v>892</v>
      </c>
      <c r="C95" s="115" t="s">
        <v>872</v>
      </c>
      <c r="D95" s="115" t="s">
        <v>891</v>
      </c>
      <c r="E95" s="86" t="s">
        <v>721</v>
      </c>
      <c r="F95" s="336"/>
    </row>
    <row r="96" spans="1:6" s="53" customFormat="1" ht="20.100000000000001" customHeight="1">
      <c r="A96" s="155"/>
      <c r="B96" s="115" t="s">
        <v>892</v>
      </c>
      <c r="C96" s="115" t="s">
        <v>872</v>
      </c>
      <c r="D96" s="115" t="s">
        <v>868</v>
      </c>
      <c r="E96" s="86" t="s">
        <v>723</v>
      </c>
      <c r="F96" s="336"/>
    </row>
    <row r="97" spans="1:6" s="53" customFormat="1" ht="20.100000000000001" customHeight="1">
      <c r="A97" s="155"/>
      <c r="B97" s="115" t="s">
        <v>892</v>
      </c>
      <c r="C97" s="115" t="s">
        <v>872</v>
      </c>
      <c r="D97" s="115" t="s">
        <v>869</v>
      </c>
      <c r="E97" s="86" t="s">
        <v>725</v>
      </c>
      <c r="F97" s="336"/>
    </row>
    <row r="98" spans="1:6" s="53" customFormat="1" ht="20.100000000000001" customHeight="1">
      <c r="A98" s="155"/>
      <c r="B98" s="115" t="s">
        <v>892</v>
      </c>
      <c r="C98" s="115" t="s">
        <v>872</v>
      </c>
      <c r="D98" s="115" t="s">
        <v>894</v>
      </c>
      <c r="E98" s="86" t="s">
        <v>727</v>
      </c>
      <c r="F98" s="336"/>
    </row>
    <row r="99" spans="1:6" s="53" customFormat="1" ht="20.100000000000001" customHeight="1">
      <c r="A99" s="155"/>
      <c r="B99" s="115" t="s">
        <v>892</v>
      </c>
      <c r="C99" s="115" t="s">
        <v>872</v>
      </c>
      <c r="D99" s="115" t="s">
        <v>870</v>
      </c>
      <c r="E99" s="86" t="s">
        <v>729</v>
      </c>
      <c r="F99" s="336"/>
    </row>
    <row r="100" spans="1:6" s="53" customFormat="1" ht="20.100000000000001" customHeight="1">
      <c r="A100" s="155"/>
      <c r="B100" s="115" t="s">
        <v>892</v>
      </c>
      <c r="C100" s="115" t="s">
        <v>872</v>
      </c>
      <c r="D100" s="115" t="s">
        <v>895</v>
      </c>
      <c r="E100" s="86" t="s">
        <v>885</v>
      </c>
      <c r="F100" s="336"/>
    </row>
    <row r="101" spans="1:6" s="113" customFormat="1" ht="20.100000000000001" customHeight="1">
      <c r="A101" s="154" t="s">
        <v>892</v>
      </c>
      <c r="B101" s="117" t="s">
        <v>892</v>
      </c>
      <c r="C101" s="511" t="s">
        <v>733</v>
      </c>
      <c r="D101" s="512"/>
      <c r="E101" s="513"/>
      <c r="F101" s="335">
        <f>SUM(F102:F107)</f>
        <v>0</v>
      </c>
    </row>
    <row r="102" spans="1:6" s="53" customFormat="1" ht="20.100000000000001" customHeight="1">
      <c r="A102" s="155"/>
      <c r="B102" s="115" t="s">
        <v>892</v>
      </c>
      <c r="C102" s="115" t="s">
        <v>892</v>
      </c>
      <c r="D102" s="115" t="s">
        <v>891</v>
      </c>
      <c r="E102" s="86" t="s">
        <v>735</v>
      </c>
      <c r="F102" s="336"/>
    </row>
    <row r="103" spans="1:6" s="53" customFormat="1" ht="20.100000000000001" customHeight="1">
      <c r="A103" s="155"/>
      <c r="B103" s="115" t="s">
        <v>892</v>
      </c>
      <c r="C103" s="115" t="s">
        <v>892</v>
      </c>
      <c r="D103" s="115" t="s">
        <v>868</v>
      </c>
      <c r="E103" s="86" t="s">
        <v>737</v>
      </c>
      <c r="F103" s="336"/>
    </row>
    <row r="104" spans="1:6" s="53" customFormat="1" ht="20.100000000000001" customHeight="1">
      <c r="A104" s="155"/>
      <c r="B104" s="115" t="s">
        <v>892</v>
      </c>
      <c r="C104" s="115" t="s">
        <v>892</v>
      </c>
      <c r="D104" s="115" t="s">
        <v>869</v>
      </c>
      <c r="E104" s="86" t="s">
        <v>739</v>
      </c>
      <c r="F104" s="336"/>
    </row>
    <row r="105" spans="1:6" s="53" customFormat="1" ht="20.100000000000001" customHeight="1">
      <c r="A105" s="155"/>
      <c r="B105" s="115" t="s">
        <v>892</v>
      </c>
      <c r="C105" s="115" t="s">
        <v>892</v>
      </c>
      <c r="D105" s="115" t="s">
        <v>894</v>
      </c>
      <c r="E105" s="86" t="s">
        <v>741</v>
      </c>
      <c r="F105" s="336"/>
    </row>
    <row r="106" spans="1:6" s="53" customFormat="1" ht="20.100000000000001" customHeight="1">
      <c r="A106" s="155"/>
      <c r="B106" s="115" t="s">
        <v>892</v>
      </c>
      <c r="C106" s="115" t="s">
        <v>892</v>
      </c>
      <c r="D106" s="115" t="s">
        <v>870</v>
      </c>
      <c r="E106" s="86" t="s">
        <v>743</v>
      </c>
      <c r="F106" s="336"/>
    </row>
    <row r="107" spans="1:6" s="53" customFormat="1" ht="20.100000000000001" customHeight="1">
      <c r="A107" s="155"/>
      <c r="B107" s="115" t="s">
        <v>892</v>
      </c>
      <c r="C107" s="115" t="s">
        <v>892</v>
      </c>
      <c r="D107" s="115" t="s">
        <v>895</v>
      </c>
      <c r="E107" s="86" t="s">
        <v>745</v>
      </c>
      <c r="F107" s="336"/>
    </row>
    <row r="108" spans="1:6" s="113" customFormat="1" ht="20.100000000000001" customHeight="1">
      <c r="A108" s="154" t="s">
        <v>892</v>
      </c>
      <c r="B108" s="117" t="s">
        <v>893</v>
      </c>
      <c r="C108" s="511" t="s">
        <v>747</v>
      </c>
      <c r="D108" s="512"/>
      <c r="E108" s="513"/>
      <c r="F108" s="335">
        <f>SUM(F109:F111)</f>
        <v>0</v>
      </c>
    </row>
    <row r="109" spans="1:6" s="53" customFormat="1" ht="20.100000000000001" customHeight="1">
      <c r="A109" s="155"/>
      <c r="B109" s="115" t="s">
        <v>892</v>
      </c>
      <c r="C109" s="115" t="s">
        <v>893</v>
      </c>
      <c r="D109" s="115" t="s">
        <v>891</v>
      </c>
      <c r="E109" s="86" t="s">
        <v>749</v>
      </c>
      <c r="F109" s="336"/>
    </row>
    <row r="110" spans="1:6" s="53" customFormat="1" ht="20.100000000000001" customHeight="1">
      <c r="A110" s="155"/>
      <c r="B110" s="115" t="s">
        <v>892</v>
      </c>
      <c r="C110" s="115" t="s">
        <v>893</v>
      </c>
      <c r="D110" s="115" t="s">
        <v>868</v>
      </c>
      <c r="E110" s="86" t="s">
        <v>751</v>
      </c>
      <c r="F110" s="336"/>
    </row>
    <row r="111" spans="1:6" s="53" customFormat="1" ht="20.100000000000001" customHeight="1">
      <c r="A111" s="155"/>
      <c r="B111" s="115" t="s">
        <v>892</v>
      </c>
      <c r="C111" s="115" t="s">
        <v>893</v>
      </c>
      <c r="D111" s="115" t="s">
        <v>869</v>
      </c>
      <c r="E111" s="86" t="s">
        <v>753</v>
      </c>
      <c r="F111" s="336"/>
    </row>
    <row r="112" spans="1:6" s="113" customFormat="1" ht="20.100000000000001" customHeight="1">
      <c r="A112" s="154" t="s">
        <v>892</v>
      </c>
      <c r="B112" s="117" t="s">
        <v>898</v>
      </c>
      <c r="C112" s="511" t="s">
        <v>755</v>
      </c>
      <c r="D112" s="512"/>
      <c r="E112" s="513"/>
      <c r="F112" s="335">
        <f>SUM(F113:F118)</f>
        <v>0</v>
      </c>
    </row>
    <row r="113" spans="1:6" s="53" customFormat="1" ht="20.100000000000001" customHeight="1">
      <c r="A113" s="155"/>
      <c r="B113" s="115" t="s">
        <v>892</v>
      </c>
      <c r="C113" s="115" t="s">
        <v>898</v>
      </c>
      <c r="D113" s="115" t="s">
        <v>891</v>
      </c>
      <c r="E113" s="86" t="s">
        <v>757</v>
      </c>
      <c r="F113" s="336"/>
    </row>
    <row r="114" spans="1:6" s="53" customFormat="1" ht="20.100000000000001" customHeight="1">
      <c r="A114" s="155"/>
      <c r="B114" s="115" t="s">
        <v>892</v>
      </c>
      <c r="C114" s="115" t="s">
        <v>898</v>
      </c>
      <c r="D114" s="115" t="s">
        <v>868</v>
      </c>
      <c r="E114" s="86" t="s">
        <v>759</v>
      </c>
      <c r="F114" s="336"/>
    </row>
    <row r="115" spans="1:6" s="53" customFormat="1" ht="20.100000000000001" customHeight="1">
      <c r="A115" s="155"/>
      <c r="B115" s="115" t="s">
        <v>892</v>
      </c>
      <c r="C115" s="115" t="s">
        <v>898</v>
      </c>
      <c r="D115" s="115" t="s">
        <v>869</v>
      </c>
      <c r="E115" s="86" t="s">
        <v>761</v>
      </c>
      <c r="F115" s="336"/>
    </row>
    <row r="116" spans="1:6" s="53" customFormat="1" ht="20.100000000000001" customHeight="1">
      <c r="A116" s="155"/>
      <c r="B116" s="115" t="s">
        <v>892</v>
      </c>
      <c r="C116" s="115" t="s">
        <v>898</v>
      </c>
      <c r="D116" s="115" t="s">
        <v>894</v>
      </c>
      <c r="E116" s="86" t="s">
        <v>763</v>
      </c>
      <c r="F116" s="336"/>
    </row>
    <row r="117" spans="1:6" s="53" customFormat="1" ht="20.100000000000001" customHeight="1">
      <c r="A117" s="155"/>
      <c r="B117" s="115" t="s">
        <v>892</v>
      </c>
      <c r="C117" s="115" t="s">
        <v>898</v>
      </c>
      <c r="D117" s="115" t="s">
        <v>870</v>
      </c>
      <c r="E117" s="86" t="s">
        <v>886</v>
      </c>
      <c r="F117" s="336"/>
    </row>
    <row r="118" spans="1:6" s="53" customFormat="1" ht="20.100000000000001" customHeight="1">
      <c r="A118" s="155"/>
      <c r="B118" s="115" t="s">
        <v>892</v>
      </c>
      <c r="C118" s="115" t="s">
        <v>898</v>
      </c>
      <c r="D118" s="115" t="s">
        <v>895</v>
      </c>
      <c r="E118" s="86" t="s">
        <v>767</v>
      </c>
      <c r="F118" s="336"/>
    </row>
    <row r="119" spans="1:6" s="113" customFormat="1" ht="20.100000000000001" customHeight="1">
      <c r="A119" s="154" t="s">
        <v>892</v>
      </c>
      <c r="B119" s="117" t="s">
        <v>899</v>
      </c>
      <c r="C119" s="511" t="s">
        <v>887</v>
      </c>
      <c r="D119" s="512"/>
      <c r="E119" s="513"/>
      <c r="F119" s="335">
        <f>SUM(F120)</f>
        <v>0</v>
      </c>
    </row>
    <row r="120" spans="1:6" s="53" customFormat="1" ht="20.100000000000001" customHeight="1">
      <c r="A120" s="155"/>
      <c r="B120" s="115" t="s">
        <v>892</v>
      </c>
      <c r="C120" s="115" t="s">
        <v>899</v>
      </c>
      <c r="D120" s="115" t="s">
        <v>891</v>
      </c>
      <c r="E120" s="86" t="s">
        <v>771</v>
      </c>
      <c r="F120" s="336"/>
    </row>
    <row r="121" spans="1:6" s="113" customFormat="1" ht="20.100000000000001" customHeight="1">
      <c r="A121" s="154" t="s">
        <v>892</v>
      </c>
      <c r="B121" s="117" t="s">
        <v>900</v>
      </c>
      <c r="C121" s="511" t="s">
        <v>773</v>
      </c>
      <c r="D121" s="512"/>
      <c r="E121" s="513"/>
      <c r="F121" s="335">
        <f>SUM(F122:F123)</f>
        <v>0</v>
      </c>
    </row>
    <row r="122" spans="1:6" s="53" customFormat="1" ht="20.100000000000001" customHeight="1">
      <c r="A122" s="155"/>
      <c r="B122" s="115" t="s">
        <v>892</v>
      </c>
      <c r="C122" s="115" t="s">
        <v>900</v>
      </c>
      <c r="D122" s="115" t="s">
        <v>891</v>
      </c>
      <c r="E122" s="86" t="s">
        <v>775</v>
      </c>
      <c r="F122" s="336"/>
    </row>
    <row r="123" spans="1:6" s="53" customFormat="1" ht="20.100000000000001" customHeight="1">
      <c r="A123" s="155"/>
      <c r="B123" s="115" t="s">
        <v>892</v>
      </c>
      <c r="C123" s="115" t="s">
        <v>900</v>
      </c>
      <c r="D123" s="115" t="s">
        <v>868</v>
      </c>
      <c r="E123" s="86" t="s">
        <v>777</v>
      </c>
      <c r="F123" s="336"/>
    </row>
    <row r="124" spans="1:6" s="113" customFormat="1" ht="20.100000000000001" customHeight="1">
      <c r="A124" s="154" t="s">
        <v>892</v>
      </c>
      <c r="B124" s="117" t="s">
        <v>901</v>
      </c>
      <c r="C124" s="511" t="s">
        <v>888</v>
      </c>
      <c r="D124" s="512"/>
      <c r="E124" s="513"/>
      <c r="F124" s="335">
        <f>SUM(F125:F128)</f>
        <v>0</v>
      </c>
    </row>
    <row r="125" spans="1:6" s="53" customFormat="1" ht="20.100000000000001" customHeight="1">
      <c r="A125" s="155"/>
      <c r="B125" s="115" t="s">
        <v>892</v>
      </c>
      <c r="C125" s="115" t="s">
        <v>901</v>
      </c>
      <c r="D125" s="115" t="s">
        <v>891</v>
      </c>
      <c r="E125" s="86" t="s">
        <v>781</v>
      </c>
      <c r="F125" s="336"/>
    </row>
    <row r="126" spans="1:6" s="53" customFormat="1" ht="20.100000000000001" customHeight="1">
      <c r="A126" s="155"/>
      <c r="B126" s="115" t="s">
        <v>892</v>
      </c>
      <c r="C126" s="115" t="s">
        <v>901</v>
      </c>
      <c r="D126" s="115" t="s">
        <v>868</v>
      </c>
      <c r="E126" s="86" t="s">
        <v>783</v>
      </c>
      <c r="F126" s="336"/>
    </row>
    <row r="127" spans="1:6" s="53" customFormat="1" ht="20.100000000000001" customHeight="1">
      <c r="A127" s="155"/>
      <c r="B127" s="115" t="s">
        <v>892</v>
      </c>
      <c r="C127" s="115" t="s">
        <v>901</v>
      </c>
      <c r="D127" s="115" t="s">
        <v>869</v>
      </c>
      <c r="E127" s="86" t="s">
        <v>785</v>
      </c>
      <c r="F127" s="336"/>
    </row>
    <row r="128" spans="1:6" s="53" customFormat="1" ht="20.100000000000001" customHeight="1">
      <c r="A128" s="155"/>
      <c r="B128" s="115" t="s">
        <v>892</v>
      </c>
      <c r="C128" s="115" t="s">
        <v>901</v>
      </c>
      <c r="D128" s="115" t="s">
        <v>894</v>
      </c>
      <c r="E128" s="86" t="s">
        <v>787</v>
      </c>
      <c r="F128" s="336"/>
    </row>
    <row r="129" spans="1:6" s="113" customFormat="1" ht="20.100000000000001" customHeight="1">
      <c r="A129" s="154" t="s">
        <v>892</v>
      </c>
      <c r="B129" s="117" t="s">
        <v>902</v>
      </c>
      <c r="C129" s="511" t="s">
        <v>789</v>
      </c>
      <c r="D129" s="512"/>
      <c r="E129" s="513"/>
      <c r="F129" s="335">
        <f>SUM(F130:F132)</f>
        <v>0</v>
      </c>
    </row>
    <row r="130" spans="1:6" s="53" customFormat="1" ht="20.100000000000001" customHeight="1">
      <c r="A130" s="155"/>
      <c r="B130" s="115" t="s">
        <v>892</v>
      </c>
      <c r="C130" s="115" t="s">
        <v>902</v>
      </c>
      <c r="D130" s="115" t="s">
        <v>891</v>
      </c>
      <c r="E130" s="86" t="s">
        <v>791</v>
      </c>
      <c r="F130" s="336"/>
    </row>
    <row r="131" spans="1:6" s="53" customFormat="1" ht="20.100000000000001" customHeight="1">
      <c r="A131" s="155"/>
      <c r="B131" s="115" t="s">
        <v>892</v>
      </c>
      <c r="C131" s="115" t="s">
        <v>902</v>
      </c>
      <c r="D131" s="115" t="s">
        <v>868</v>
      </c>
      <c r="E131" s="86" t="s">
        <v>793</v>
      </c>
      <c r="F131" s="336"/>
    </row>
    <row r="132" spans="1:6" s="53" customFormat="1" ht="20.100000000000001" customHeight="1">
      <c r="A132" s="155"/>
      <c r="B132" s="115" t="s">
        <v>892</v>
      </c>
      <c r="C132" s="115" t="s">
        <v>902</v>
      </c>
      <c r="D132" s="115" t="s">
        <v>869</v>
      </c>
      <c r="E132" s="86" t="s">
        <v>795</v>
      </c>
      <c r="F132" s="336"/>
    </row>
    <row r="133" spans="1:6" s="113" customFormat="1" ht="20.100000000000001" customHeight="1">
      <c r="A133" s="261" t="s">
        <v>894</v>
      </c>
      <c r="B133" s="508" t="s">
        <v>797</v>
      </c>
      <c r="C133" s="509"/>
      <c r="D133" s="509"/>
      <c r="E133" s="510"/>
      <c r="F133" s="334">
        <f>SUM(F134+F137+F141+F146)</f>
        <v>0</v>
      </c>
    </row>
    <row r="134" spans="1:6" s="113" customFormat="1" ht="20.100000000000001" customHeight="1">
      <c r="A134" s="154" t="s">
        <v>893</v>
      </c>
      <c r="B134" s="117" t="s">
        <v>867</v>
      </c>
      <c r="C134" s="511" t="s">
        <v>889</v>
      </c>
      <c r="D134" s="512"/>
      <c r="E134" s="513"/>
      <c r="F134" s="335">
        <f>SUM(F135:F136)</f>
        <v>0</v>
      </c>
    </row>
    <row r="135" spans="1:6" s="53" customFormat="1" ht="20.100000000000001" customHeight="1">
      <c r="A135" s="155"/>
      <c r="B135" s="115" t="s">
        <v>893</v>
      </c>
      <c r="C135" s="115" t="s">
        <v>867</v>
      </c>
      <c r="D135" s="115" t="s">
        <v>891</v>
      </c>
      <c r="E135" s="86" t="s">
        <v>801</v>
      </c>
      <c r="F135" s="336"/>
    </row>
    <row r="136" spans="1:6" s="53" customFormat="1" ht="20.100000000000001" customHeight="1">
      <c r="A136" s="155"/>
      <c r="B136" s="115" t="s">
        <v>893</v>
      </c>
      <c r="C136" s="115" t="s">
        <v>867</v>
      </c>
      <c r="D136" s="115" t="s">
        <v>868</v>
      </c>
      <c r="E136" s="86" t="s">
        <v>803</v>
      </c>
      <c r="F136" s="336"/>
    </row>
    <row r="137" spans="1:6" s="113" customFormat="1" ht="26.25" customHeight="1">
      <c r="A137" s="154" t="s">
        <v>893</v>
      </c>
      <c r="B137" s="117" t="s">
        <v>872</v>
      </c>
      <c r="C137" s="511" t="s">
        <v>805</v>
      </c>
      <c r="D137" s="512"/>
      <c r="E137" s="513"/>
      <c r="F137" s="335">
        <f>SUM(F138:F140)</f>
        <v>0</v>
      </c>
    </row>
    <row r="138" spans="1:6" s="53" customFormat="1" ht="20.100000000000001" customHeight="1">
      <c r="A138" s="155"/>
      <c r="B138" s="115" t="s">
        <v>893</v>
      </c>
      <c r="C138" s="115" t="s">
        <v>872</v>
      </c>
      <c r="D138" s="115" t="s">
        <v>891</v>
      </c>
      <c r="E138" s="86" t="s">
        <v>807</v>
      </c>
      <c r="F138" s="336"/>
    </row>
    <row r="139" spans="1:6" s="53" customFormat="1" ht="20.100000000000001" customHeight="1">
      <c r="A139" s="155"/>
      <c r="B139" s="115" t="s">
        <v>893</v>
      </c>
      <c r="C139" s="115" t="s">
        <v>872</v>
      </c>
      <c r="D139" s="115" t="s">
        <v>868</v>
      </c>
      <c r="E139" s="86" t="s">
        <v>809</v>
      </c>
      <c r="F139" s="336"/>
    </row>
    <row r="140" spans="1:6" s="53" customFormat="1" ht="20.100000000000001" customHeight="1">
      <c r="A140" s="155"/>
      <c r="B140" s="115" t="s">
        <v>893</v>
      </c>
      <c r="C140" s="115" t="s">
        <v>872</v>
      </c>
      <c r="D140" s="115" t="s">
        <v>869</v>
      </c>
      <c r="E140" s="86" t="s">
        <v>811</v>
      </c>
      <c r="F140" s="336"/>
    </row>
    <row r="141" spans="1:6" s="113" customFormat="1" ht="20.100000000000001" customHeight="1">
      <c r="A141" s="156" t="s">
        <v>893</v>
      </c>
      <c r="B141" s="117" t="s">
        <v>892</v>
      </c>
      <c r="C141" s="511" t="s">
        <v>813</v>
      </c>
      <c r="D141" s="512"/>
      <c r="E141" s="513"/>
      <c r="F141" s="335">
        <f>SUM(F142:F145)</f>
        <v>0</v>
      </c>
    </row>
    <row r="142" spans="1:6" s="53" customFormat="1" ht="20.100000000000001" customHeight="1">
      <c r="A142" s="155"/>
      <c r="B142" s="115" t="s">
        <v>893</v>
      </c>
      <c r="C142" s="115" t="s">
        <v>892</v>
      </c>
      <c r="D142" s="115" t="s">
        <v>891</v>
      </c>
      <c r="E142" s="86" t="s">
        <v>815</v>
      </c>
      <c r="F142" s="336"/>
    </row>
    <row r="143" spans="1:6" s="53" customFormat="1" ht="20.100000000000001" customHeight="1">
      <c r="A143" s="155"/>
      <c r="B143" s="115" t="s">
        <v>893</v>
      </c>
      <c r="C143" s="115" t="s">
        <v>892</v>
      </c>
      <c r="D143" s="115" t="s">
        <v>868</v>
      </c>
      <c r="E143" s="86" t="s">
        <v>890</v>
      </c>
      <c r="F143" s="336"/>
    </row>
    <row r="144" spans="1:6" s="53" customFormat="1" ht="20.100000000000001" customHeight="1">
      <c r="A144" s="155"/>
      <c r="B144" s="115" t="s">
        <v>893</v>
      </c>
      <c r="C144" s="115" t="s">
        <v>892</v>
      </c>
      <c r="D144" s="115" t="s">
        <v>869</v>
      </c>
      <c r="E144" s="86" t="s">
        <v>819</v>
      </c>
      <c r="F144" s="336"/>
    </row>
    <row r="145" spans="1:7" s="53" customFormat="1" ht="20.100000000000001" customHeight="1">
      <c r="A145" s="155"/>
      <c r="B145" s="115" t="s">
        <v>893</v>
      </c>
      <c r="C145" s="115" t="s">
        <v>892</v>
      </c>
      <c r="D145" s="115" t="s">
        <v>894</v>
      </c>
      <c r="E145" s="86" t="s">
        <v>1118</v>
      </c>
      <c r="F145" s="336"/>
    </row>
    <row r="146" spans="1:7" s="113" customFormat="1" ht="20.100000000000001" customHeight="1">
      <c r="A146" s="154" t="s">
        <v>893</v>
      </c>
      <c r="B146" s="117" t="s">
        <v>893</v>
      </c>
      <c r="C146" s="511" t="s">
        <v>823</v>
      </c>
      <c r="D146" s="512"/>
      <c r="E146" s="513"/>
      <c r="F146" s="335">
        <f>SUM(F147)</f>
        <v>0</v>
      </c>
    </row>
    <row r="147" spans="1:7" s="53" customFormat="1" ht="20.100000000000001" customHeight="1">
      <c r="A147" s="155"/>
      <c r="B147" s="115" t="s">
        <v>893</v>
      </c>
      <c r="C147" s="115" t="s">
        <v>893</v>
      </c>
      <c r="D147" s="115" t="s">
        <v>891</v>
      </c>
      <c r="E147" s="86" t="s">
        <v>1119</v>
      </c>
      <c r="F147" s="336"/>
    </row>
    <row r="148" spans="1:7" s="53" customFormat="1" ht="3.75" customHeight="1">
      <c r="A148" s="157"/>
      <c r="B148" s="150"/>
      <c r="C148" s="150"/>
      <c r="D148" s="150"/>
      <c r="E148" s="151"/>
      <c r="F148" s="338"/>
    </row>
    <row r="149" spans="1:7" s="112" customFormat="1" ht="22.5" customHeight="1">
      <c r="A149" s="496" t="s">
        <v>0</v>
      </c>
      <c r="B149" s="497"/>
      <c r="C149" s="497"/>
      <c r="D149" s="497"/>
      <c r="E149" s="498"/>
      <c r="F149" s="337">
        <f>SUM(F5+F44+F90+F133)</f>
        <v>33824002.799999997</v>
      </c>
      <c r="G149" s="114"/>
    </row>
    <row r="150" spans="1:7" ht="2.25" customHeight="1">
      <c r="A150" s="26"/>
      <c r="B150" s="26"/>
      <c r="C150" s="26"/>
      <c r="D150" s="26"/>
      <c r="E150" s="27"/>
      <c r="F150" s="54"/>
    </row>
    <row r="151" spans="1:7" ht="25.5" hidden="1" customHeight="1">
      <c r="A151" s="26"/>
      <c r="B151" s="26"/>
      <c r="C151" s="26"/>
      <c r="D151" s="26"/>
      <c r="E151" s="27"/>
      <c r="F151" s="54"/>
    </row>
    <row r="152" spans="1:7" ht="25.5" hidden="1" customHeight="1">
      <c r="A152" s="26"/>
      <c r="B152" s="26"/>
      <c r="C152" s="26"/>
      <c r="D152" s="26"/>
      <c r="E152" s="27"/>
      <c r="F152" s="54"/>
    </row>
    <row r="153" spans="1:7" ht="25.5" hidden="1" customHeight="1">
      <c r="A153" s="26"/>
      <c r="B153" s="26"/>
      <c r="C153" s="26"/>
      <c r="D153" s="26"/>
      <c r="E153" s="27"/>
      <c r="F153" s="54"/>
    </row>
    <row r="154" spans="1:7" ht="25.5" hidden="1" customHeight="1">
      <c r="A154" s="26"/>
      <c r="B154" s="26"/>
      <c r="C154" s="26"/>
      <c r="D154" s="26"/>
      <c r="E154" s="27"/>
      <c r="F154" s="54"/>
    </row>
    <row r="155" spans="1:7" ht="25.5" hidden="1" customHeight="1">
      <c r="A155" s="26"/>
      <c r="B155" s="26"/>
      <c r="C155" s="26"/>
      <c r="D155" s="26"/>
      <c r="E155" s="27"/>
      <c r="F155" s="54"/>
    </row>
    <row r="156" spans="1:7" ht="25.5" hidden="1" customHeight="1">
      <c r="A156" s="26"/>
      <c r="B156" s="26"/>
      <c r="C156" s="26"/>
      <c r="D156" s="26"/>
      <c r="E156" s="27"/>
      <c r="F156" s="54"/>
    </row>
    <row r="157" spans="1:7" ht="25.5" hidden="1" customHeight="1">
      <c r="A157" s="26"/>
      <c r="B157" s="26"/>
      <c r="C157" s="26"/>
      <c r="D157" s="26"/>
      <c r="E157" s="27"/>
      <c r="F157" s="54"/>
    </row>
    <row r="158" spans="1:7" ht="25.5" hidden="1" customHeight="1">
      <c r="A158" s="26"/>
      <c r="B158" s="26"/>
      <c r="C158" s="26"/>
      <c r="D158" s="26"/>
      <c r="E158" s="28"/>
      <c r="F158" s="54"/>
    </row>
    <row r="159" spans="1:7" ht="25.5" hidden="1" customHeight="1">
      <c r="A159" s="26"/>
      <c r="B159" s="26"/>
      <c r="C159" s="26"/>
      <c r="D159" s="26"/>
      <c r="E159" s="27"/>
      <c r="F159" s="54"/>
    </row>
    <row r="160" spans="1:7" ht="25.5" hidden="1" customHeight="1">
      <c r="A160" s="26"/>
      <c r="B160" s="26"/>
      <c r="C160" s="26"/>
      <c r="D160" s="26"/>
      <c r="E160" s="27"/>
      <c r="F160" s="54"/>
    </row>
    <row r="161" spans="1:6" ht="25.5" hidden="1" customHeight="1">
      <c r="A161" s="26"/>
      <c r="B161" s="26"/>
      <c r="C161" s="26"/>
      <c r="D161" s="26"/>
      <c r="E161" s="27"/>
      <c r="F161" s="54"/>
    </row>
    <row r="162" spans="1:6" ht="25.5" hidden="1" customHeight="1">
      <c r="A162" s="26"/>
      <c r="B162" s="26"/>
      <c r="C162" s="26"/>
      <c r="D162" s="26"/>
      <c r="E162" s="28"/>
      <c r="F162" s="54"/>
    </row>
    <row r="163" spans="1:6" ht="25.5" hidden="1" customHeight="1">
      <c r="A163" s="26"/>
      <c r="B163" s="26"/>
      <c r="C163" s="26"/>
      <c r="D163" s="26"/>
      <c r="E163" s="27"/>
      <c r="F163" s="54"/>
    </row>
    <row r="164" spans="1:6" ht="25.5" hidden="1" customHeight="1">
      <c r="A164" s="26"/>
      <c r="B164" s="26"/>
      <c r="C164" s="26"/>
      <c r="D164" s="26"/>
      <c r="E164" s="27"/>
      <c r="F164" s="54"/>
    </row>
    <row r="165" spans="1:6" ht="25.5" hidden="1" customHeight="1">
      <c r="A165" s="26"/>
      <c r="B165" s="26"/>
      <c r="C165" s="26"/>
      <c r="D165" s="26"/>
      <c r="E165" s="27"/>
      <c r="F165" s="54"/>
    </row>
    <row r="166" spans="1:6" ht="25.5" hidden="1" customHeight="1">
      <c r="A166" s="26"/>
      <c r="B166" s="26"/>
      <c r="C166" s="26"/>
      <c r="D166" s="26"/>
      <c r="E166" s="27"/>
      <c r="F166" s="54"/>
    </row>
    <row r="167" spans="1:6" ht="25.5" hidden="1" customHeight="1">
      <c r="A167" s="26"/>
      <c r="B167" s="26"/>
      <c r="C167" s="26"/>
      <c r="D167" s="26"/>
      <c r="E167" s="27"/>
      <c r="F167" s="54"/>
    </row>
    <row r="168" spans="1:6" ht="25.5" hidden="1" customHeight="1">
      <c r="A168" s="26"/>
      <c r="B168" s="26"/>
      <c r="C168" s="26"/>
      <c r="D168" s="26"/>
      <c r="E168" s="27"/>
      <c r="F168" s="54"/>
    </row>
    <row r="169" spans="1:6" ht="25.5" hidden="1" customHeight="1">
      <c r="A169" s="26"/>
      <c r="B169" s="26"/>
      <c r="C169" s="26"/>
      <c r="D169" s="26"/>
      <c r="E169" s="27"/>
      <c r="F169" s="54"/>
    </row>
    <row r="170" spans="1:6" ht="25.5" hidden="1" customHeight="1">
      <c r="A170" s="26"/>
      <c r="B170" s="26"/>
      <c r="C170" s="26"/>
      <c r="D170" s="26"/>
      <c r="E170" s="27"/>
      <c r="F170" s="54"/>
    </row>
    <row r="171" spans="1:6" ht="25.5" hidden="1" customHeight="1">
      <c r="A171" s="26"/>
      <c r="B171" s="26"/>
      <c r="C171" s="26"/>
      <c r="D171" s="26"/>
      <c r="E171" s="27"/>
      <c r="F171" s="54"/>
    </row>
    <row r="172" spans="1:6" ht="25.5" hidden="1" customHeight="1">
      <c r="A172" s="26"/>
      <c r="B172" s="26"/>
      <c r="C172" s="26"/>
      <c r="D172" s="26"/>
      <c r="E172" s="28"/>
      <c r="F172" s="54"/>
    </row>
    <row r="173" spans="1:6" ht="25.5" hidden="1" customHeight="1">
      <c r="A173" s="26"/>
      <c r="B173" s="26"/>
      <c r="C173" s="26"/>
      <c r="D173" s="26"/>
      <c r="E173" s="27"/>
      <c r="F173" s="54"/>
    </row>
    <row r="174" spans="1:6" ht="25.5" hidden="1" customHeight="1">
      <c r="A174" s="26"/>
      <c r="B174" s="26"/>
      <c r="C174" s="26"/>
      <c r="D174" s="26"/>
      <c r="E174" s="27"/>
      <c r="F174" s="54"/>
    </row>
    <row r="175" spans="1:6" ht="25.5" hidden="1" customHeight="1">
      <c r="A175" s="26"/>
      <c r="B175" s="26"/>
      <c r="C175" s="26"/>
      <c r="D175" s="26"/>
      <c r="E175" s="27"/>
      <c r="F175" s="54"/>
    </row>
    <row r="176" spans="1:6" ht="25.5" hidden="1" customHeight="1">
      <c r="A176" s="26"/>
      <c r="B176" s="26"/>
      <c r="C176" s="26"/>
      <c r="D176" s="26"/>
      <c r="E176" s="27"/>
      <c r="F176" s="54"/>
    </row>
    <row r="177" spans="1:6" ht="25.5" hidden="1" customHeight="1">
      <c r="A177" s="26"/>
      <c r="B177" s="26"/>
      <c r="C177" s="26"/>
      <c r="D177" s="26"/>
      <c r="E177" s="27"/>
      <c r="F177" s="54"/>
    </row>
    <row r="178" spans="1:6" ht="25.5" hidden="1" customHeight="1">
      <c r="A178" s="26"/>
      <c r="B178" s="26"/>
      <c r="C178" s="26"/>
      <c r="D178" s="26"/>
      <c r="E178" s="27"/>
      <c r="F178" s="54"/>
    </row>
    <row r="179" spans="1:6" ht="25.5" hidden="1" customHeight="1">
      <c r="A179" s="26"/>
      <c r="B179" s="26"/>
      <c r="C179" s="26"/>
      <c r="D179" s="26"/>
      <c r="E179" s="27"/>
      <c r="F179" s="54"/>
    </row>
    <row r="180" spans="1:6" ht="25.5" hidden="1" customHeight="1">
      <c r="A180" s="26"/>
      <c r="B180" s="26"/>
      <c r="C180" s="26"/>
      <c r="D180" s="26"/>
      <c r="E180" s="27"/>
      <c r="F180" s="54"/>
    </row>
    <row r="181" spans="1:6" ht="25.5" hidden="1" customHeight="1">
      <c r="A181" s="26"/>
      <c r="B181" s="26"/>
      <c r="C181" s="26"/>
      <c r="D181" s="26"/>
      <c r="E181" s="27"/>
      <c r="F181" s="54"/>
    </row>
    <row r="182" spans="1:6" ht="25.5" hidden="1" customHeight="1">
      <c r="A182" s="26"/>
      <c r="B182" s="26"/>
      <c r="C182" s="26"/>
      <c r="D182" s="26"/>
      <c r="E182" s="28"/>
      <c r="F182" s="54"/>
    </row>
    <row r="183" spans="1:6" ht="25.5" hidden="1" customHeight="1">
      <c r="A183" s="26"/>
      <c r="B183" s="26"/>
      <c r="C183" s="26"/>
      <c r="D183" s="26"/>
      <c r="E183" s="27"/>
      <c r="F183" s="54"/>
    </row>
    <row r="184" spans="1:6" ht="25.5" hidden="1" customHeight="1">
      <c r="A184" s="26"/>
      <c r="B184" s="26"/>
      <c r="C184" s="26"/>
      <c r="D184" s="26"/>
      <c r="E184" s="27"/>
      <c r="F184" s="54"/>
    </row>
    <row r="185" spans="1:6" ht="25.5" hidden="1" customHeight="1">
      <c r="A185" s="26"/>
      <c r="B185" s="26"/>
      <c r="C185" s="26"/>
      <c r="D185" s="26"/>
      <c r="E185" s="27"/>
      <c r="F185" s="54"/>
    </row>
    <row r="186" spans="1:6" ht="25.5" hidden="1" customHeight="1">
      <c r="A186" s="26"/>
      <c r="B186" s="26"/>
      <c r="C186" s="26"/>
      <c r="D186" s="26"/>
      <c r="E186" s="27"/>
      <c r="F186" s="54"/>
    </row>
    <row r="187" spans="1:6" ht="25.5" hidden="1" customHeight="1">
      <c r="A187" s="26"/>
      <c r="B187" s="26"/>
      <c r="C187" s="26"/>
      <c r="D187" s="26"/>
      <c r="E187" s="27"/>
      <c r="F187" s="54"/>
    </row>
    <row r="188" spans="1:6" ht="25.5" hidden="1" customHeight="1">
      <c r="A188" s="26"/>
      <c r="B188" s="26"/>
      <c r="C188" s="26"/>
      <c r="D188" s="26"/>
      <c r="E188" s="27"/>
      <c r="F188" s="54"/>
    </row>
    <row r="189" spans="1:6" ht="25.5" hidden="1" customHeight="1">
      <c r="A189" s="26"/>
      <c r="B189" s="26"/>
      <c r="C189" s="26"/>
      <c r="D189" s="26"/>
      <c r="E189" s="27"/>
      <c r="F189" s="54"/>
    </row>
    <row r="190" spans="1:6" ht="25.5" hidden="1" customHeight="1">
      <c r="A190" s="26"/>
      <c r="B190" s="26"/>
      <c r="C190" s="26"/>
      <c r="D190" s="26"/>
      <c r="E190" s="28"/>
      <c r="F190" s="54"/>
    </row>
    <row r="191" spans="1:6" ht="25.5" hidden="1" customHeight="1">
      <c r="A191" s="26"/>
      <c r="B191" s="26"/>
      <c r="C191" s="26"/>
      <c r="D191" s="26"/>
      <c r="E191" s="27"/>
      <c r="F191" s="54"/>
    </row>
    <row r="192" spans="1:6" ht="25.5" hidden="1" customHeight="1">
      <c r="A192" s="26"/>
      <c r="B192" s="26"/>
      <c r="C192" s="26"/>
      <c r="D192" s="26"/>
      <c r="E192" s="27"/>
      <c r="F192" s="54"/>
    </row>
    <row r="193" spans="1:6" ht="25.5" hidden="1" customHeight="1">
      <c r="A193" s="26"/>
      <c r="B193" s="26"/>
      <c r="C193" s="26"/>
      <c r="D193" s="26"/>
      <c r="E193" s="28"/>
      <c r="F193" s="54"/>
    </row>
    <row r="194" spans="1:6" ht="25.5" hidden="1" customHeight="1">
      <c r="A194" s="26"/>
      <c r="B194" s="26"/>
      <c r="C194" s="26"/>
      <c r="D194" s="26"/>
      <c r="E194" s="27"/>
      <c r="F194" s="54"/>
    </row>
    <row r="195" spans="1:6" ht="25.5" hidden="1" customHeight="1">
      <c r="A195" s="26"/>
      <c r="B195" s="26"/>
      <c r="C195" s="26"/>
      <c r="D195" s="26"/>
      <c r="E195" s="27"/>
      <c r="F195" s="54"/>
    </row>
    <row r="196" spans="1:6" ht="25.5" hidden="1" customHeight="1">
      <c r="A196" s="26"/>
      <c r="B196" s="26"/>
      <c r="C196" s="26"/>
      <c r="D196" s="26"/>
      <c r="E196" s="27"/>
      <c r="F196" s="54"/>
    </row>
    <row r="197" spans="1:6" ht="25.5" hidden="1" customHeight="1">
      <c r="A197" s="26"/>
      <c r="B197" s="26"/>
      <c r="C197" s="26"/>
      <c r="D197" s="26"/>
      <c r="E197" s="27"/>
      <c r="F197" s="54"/>
    </row>
    <row r="198" spans="1:6" ht="25.5" hidden="1" customHeight="1">
      <c r="A198" s="26"/>
      <c r="B198" s="26"/>
      <c r="C198" s="26"/>
      <c r="D198" s="26"/>
      <c r="E198" s="27"/>
      <c r="F198" s="54"/>
    </row>
    <row r="199" spans="1:6" ht="25.5" hidden="1" customHeight="1">
      <c r="A199" s="26"/>
      <c r="B199" s="26"/>
      <c r="C199" s="26"/>
      <c r="D199" s="26"/>
      <c r="E199" s="28"/>
      <c r="F199" s="54"/>
    </row>
    <row r="200" spans="1:6" ht="25.5" hidden="1" customHeight="1">
      <c r="A200" s="26"/>
      <c r="B200" s="26"/>
      <c r="C200" s="26"/>
      <c r="D200" s="26"/>
      <c r="E200" s="27"/>
      <c r="F200" s="54"/>
    </row>
    <row r="201" spans="1:6" ht="25.5" hidden="1" customHeight="1">
      <c r="A201" s="26"/>
      <c r="B201" s="26"/>
      <c r="C201" s="26"/>
      <c r="D201" s="26"/>
      <c r="E201" s="27"/>
      <c r="F201" s="54"/>
    </row>
    <row r="202" spans="1:6" ht="25.5" hidden="1" customHeight="1">
      <c r="A202" s="26"/>
      <c r="B202" s="26"/>
      <c r="C202" s="26"/>
      <c r="D202" s="26"/>
      <c r="E202" s="27"/>
      <c r="F202" s="54"/>
    </row>
    <row r="203" spans="1:6" ht="25.5" hidden="1" customHeight="1">
      <c r="A203" s="26"/>
      <c r="B203" s="26"/>
      <c r="C203" s="26"/>
      <c r="D203" s="26"/>
      <c r="E203" s="28"/>
      <c r="F203" s="54"/>
    </row>
    <row r="204" spans="1:6" ht="25.5" hidden="1" customHeight="1">
      <c r="A204" s="26"/>
      <c r="B204" s="26"/>
      <c r="C204" s="26"/>
      <c r="D204" s="26"/>
      <c r="E204" s="27"/>
      <c r="F204" s="54"/>
    </row>
    <row r="205" spans="1:6" ht="25.5" hidden="1" customHeight="1">
      <c r="A205" s="26"/>
      <c r="B205" s="26"/>
      <c r="C205" s="26"/>
      <c r="D205" s="26"/>
      <c r="E205" s="27"/>
      <c r="F205" s="54"/>
    </row>
    <row r="206" spans="1:6" ht="25.5" hidden="1" customHeight="1">
      <c r="A206" s="26"/>
      <c r="B206" s="26"/>
      <c r="C206" s="26"/>
      <c r="D206" s="26"/>
      <c r="E206" s="27"/>
      <c r="F206" s="54"/>
    </row>
    <row r="207" spans="1:6" ht="25.5" hidden="1" customHeight="1">
      <c r="A207" s="26"/>
      <c r="B207" s="26"/>
      <c r="C207" s="26"/>
      <c r="D207" s="26"/>
      <c r="E207" s="27"/>
      <c r="F207" s="54"/>
    </row>
    <row r="208" spans="1:6" ht="25.5" hidden="1" customHeight="1">
      <c r="A208" s="26"/>
      <c r="B208" s="26"/>
      <c r="C208" s="26"/>
      <c r="D208" s="26"/>
      <c r="E208" s="27"/>
      <c r="F208" s="54"/>
    </row>
    <row r="209" spans="1:6" ht="25.5" hidden="1" customHeight="1">
      <c r="A209" s="26"/>
      <c r="B209" s="26"/>
      <c r="C209" s="26"/>
      <c r="D209" s="26"/>
      <c r="E209" s="27"/>
      <c r="F209" s="54"/>
    </row>
    <row r="210" spans="1:6" ht="25.5" hidden="1" customHeight="1">
      <c r="A210" s="26"/>
      <c r="B210" s="26"/>
      <c r="C210" s="26"/>
      <c r="D210" s="26"/>
      <c r="E210" s="27"/>
      <c r="F210" s="54"/>
    </row>
    <row r="211" spans="1:6" ht="25.5" hidden="1" customHeight="1">
      <c r="A211" s="26"/>
      <c r="B211" s="26"/>
      <c r="C211" s="26"/>
      <c r="D211" s="26"/>
      <c r="E211" s="27"/>
      <c r="F211" s="54"/>
    </row>
    <row r="212" spans="1:6" ht="25.5" hidden="1" customHeight="1">
      <c r="A212" s="26"/>
      <c r="B212" s="26"/>
      <c r="C212" s="26"/>
      <c r="D212" s="26"/>
      <c r="E212" s="27"/>
      <c r="F212" s="54"/>
    </row>
    <row r="213" spans="1:6" ht="25.5" hidden="1" customHeight="1">
      <c r="A213" s="26"/>
      <c r="B213" s="26"/>
      <c r="C213" s="26"/>
      <c r="D213" s="26"/>
      <c r="E213" s="28"/>
      <c r="F213" s="54"/>
    </row>
    <row r="214" spans="1:6" ht="25.5" hidden="1" customHeight="1">
      <c r="A214" s="26"/>
      <c r="B214" s="26"/>
      <c r="C214" s="26"/>
      <c r="D214" s="26"/>
      <c r="E214" s="28"/>
      <c r="F214" s="54"/>
    </row>
    <row r="215" spans="1:6" ht="25.5" hidden="1" customHeight="1">
      <c r="A215" s="26"/>
      <c r="B215" s="26"/>
      <c r="C215" s="26"/>
      <c r="D215" s="26"/>
      <c r="E215" s="27"/>
      <c r="F215" s="54"/>
    </row>
    <row r="216" spans="1:6" ht="25.5" hidden="1" customHeight="1">
      <c r="A216" s="26"/>
      <c r="B216" s="26"/>
      <c r="C216" s="26"/>
      <c r="D216" s="26"/>
      <c r="E216" s="27"/>
      <c r="F216" s="54"/>
    </row>
    <row r="217" spans="1:6" ht="25.5" hidden="1" customHeight="1">
      <c r="A217" s="26"/>
      <c r="B217" s="26"/>
      <c r="C217" s="26"/>
      <c r="D217" s="26"/>
      <c r="E217" s="27"/>
      <c r="F217" s="54"/>
    </row>
    <row r="218" spans="1:6" ht="25.5" hidden="1" customHeight="1">
      <c r="A218" s="26"/>
      <c r="B218" s="26"/>
      <c r="C218" s="26"/>
      <c r="D218" s="26"/>
      <c r="E218" s="27"/>
      <c r="F218" s="54"/>
    </row>
    <row r="219" spans="1:6" ht="25.5" hidden="1" customHeight="1">
      <c r="A219" s="26"/>
      <c r="B219" s="26"/>
      <c r="C219" s="26"/>
      <c r="D219" s="26"/>
      <c r="E219" s="27"/>
      <c r="F219" s="54"/>
    </row>
    <row r="220" spans="1:6" ht="25.5" hidden="1" customHeight="1">
      <c r="A220" s="26"/>
      <c r="B220" s="26"/>
      <c r="C220" s="26"/>
      <c r="D220" s="26"/>
      <c r="E220" s="27"/>
      <c r="F220" s="54"/>
    </row>
    <row r="221" spans="1:6" ht="25.5" hidden="1" customHeight="1">
      <c r="A221" s="26"/>
      <c r="B221" s="26"/>
      <c r="C221" s="26"/>
      <c r="D221" s="26"/>
      <c r="E221" s="27"/>
      <c r="F221" s="54"/>
    </row>
    <row r="222" spans="1:6" ht="25.5" hidden="1" customHeight="1">
      <c r="A222" s="26"/>
      <c r="B222" s="26"/>
      <c r="C222" s="26"/>
      <c r="D222" s="26"/>
      <c r="E222" s="27"/>
      <c r="F222" s="54"/>
    </row>
    <row r="223" spans="1:6" ht="25.5" hidden="1" customHeight="1">
      <c r="A223" s="26"/>
      <c r="B223" s="26"/>
      <c r="C223" s="26"/>
      <c r="D223" s="26"/>
      <c r="E223" s="27"/>
      <c r="F223" s="54"/>
    </row>
    <row r="224" spans="1:6" ht="25.5" hidden="1" customHeight="1">
      <c r="A224" s="26"/>
      <c r="B224" s="26"/>
      <c r="C224" s="26"/>
      <c r="D224" s="26"/>
      <c r="E224" s="28"/>
      <c r="F224" s="54"/>
    </row>
    <row r="225" spans="1:6" ht="25.5" hidden="1" customHeight="1">
      <c r="A225" s="26"/>
      <c r="B225" s="26"/>
      <c r="C225" s="26"/>
      <c r="D225" s="26"/>
      <c r="E225" s="27"/>
      <c r="F225" s="54"/>
    </row>
    <row r="226" spans="1:6" ht="25.5" hidden="1" customHeight="1">
      <c r="A226" s="26"/>
      <c r="B226" s="26"/>
      <c r="C226" s="26"/>
      <c r="D226" s="26"/>
      <c r="E226" s="27"/>
      <c r="F226" s="54"/>
    </row>
    <row r="227" spans="1:6" ht="25.5" hidden="1" customHeight="1">
      <c r="A227" s="26"/>
      <c r="B227" s="26"/>
      <c r="C227" s="26"/>
      <c r="D227" s="26"/>
      <c r="E227" s="27"/>
      <c r="F227" s="54"/>
    </row>
    <row r="228" spans="1:6" ht="25.5" hidden="1" customHeight="1">
      <c r="A228" s="26"/>
      <c r="B228" s="26"/>
      <c r="C228" s="26"/>
      <c r="D228" s="26"/>
      <c r="E228" s="27"/>
      <c r="F228" s="54"/>
    </row>
    <row r="229" spans="1:6" ht="25.5" hidden="1" customHeight="1">
      <c r="A229" s="26"/>
      <c r="B229" s="26"/>
      <c r="C229" s="26"/>
      <c r="D229" s="26"/>
      <c r="E229" s="27"/>
      <c r="F229" s="54"/>
    </row>
    <row r="230" spans="1:6" ht="25.5" hidden="1" customHeight="1">
      <c r="A230" s="26"/>
      <c r="B230" s="26"/>
      <c r="C230" s="26"/>
      <c r="D230" s="26"/>
      <c r="E230" s="27"/>
      <c r="F230" s="54"/>
    </row>
    <row r="231" spans="1:6" ht="25.5" hidden="1" customHeight="1">
      <c r="A231" s="26"/>
      <c r="B231" s="26"/>
      <c r="C231" s="26"/>
      <c r="D231" s="26"/>
      <c r="E231" s="27"/>
      <c r="F231" s="54"/>
    </row>
    <row r="232" spans="1:6" ht="25.5" hidden="1" customHeight="1">
      <c r="A232" s="26"/>
      <c r="B232" s="26"/>
      <c r="C232" s="26"/>
      <c r="D232" s="26"/>
      <c r="E232" s="27"/>
      <c r="F232" s="54"/>
    </row>
    <row r="233" spans="1:6" ht="25.5" hidden="1" customHeight="1">
      <c r="A233" s="26"/>
      <c r="B233" s="26"/>
      <c r="C233" s="26"/>
      <c r="D233" s="26"/>
      <c r="E233" s="27"/>
      <c r="F233" s="54"/>
    </row>
    <row r="234" spans="1:6" ht="25.5" hidden="1" customHeight="1">
      <c r="A234" s="26"/>
      <c r="B234" s="26"/>
      <c r="C234" s="26"/>
      <c r="D234" s="26"/>
      <c r="E234" s="28"/>
      <c r="F234" s="54"/>
    </row>
    <row r="235" spans="1:6" ht="25.5" hidden="1" customHeight="1">
      <c r="A235" s="26"/>
      <c r="B235" s="26"/>
      <c r="C235" s="26"/>
      <c r="D235" s="26"/>
      <c r="E235" s="27"/>
      <c r="F235" s="54"/>
    </row>
    <row r="236" spans="1:6" ht="25.5" hidden="1" customHeight="1">
      <c r="A236" s="26"/>
      <c r="B236" s="26"/>
      <c r="C236" s="26"/>
      <c r="D236" s="26"/>
      <c r="E236" s="27"/>
      <c r="F236" s="54"/>
    </row>
    <row r="237" spans="1:6" ht="25.5" hidden="1" customHeight="1">
      <c r="A237" s="26"/>
      <c r="B237" s="26"/>
      <c r="C237" s="26"/>
      <c r="D237" s="26"/>
      <c r="E237" s="27"/>
      <c r="F237" s="54"/>
    </row>
    <row r="238" spans="1:6" ht="25.5" hidden="1" customHeight="1">
      <c r="A238" s="26"/>
      <c r="B238" s="26"/>
      <c r="C238" s="26"/>
      <c r="D238" s="26"/>
      <c r="E238" s="27"/>
      <c r="F238" s="54"/>
    </row>
    <row r="239" spans="1:6" ht="25.5" hidden="1" customHeight="1">
      <c r="A239" s="26"/>
      <c r="B239" s="26"/>
      <c r="C239" s="26"/>
      <c r="D239" s="26"/>
      <c r="E239" s="27"/>
      <c r="F239" s="54"/>
    </row>
    <row r="240" spans="1:6" ht="25.5" hidden="1" customHeight="1">
      <c r="A240" s="26"/>
      <c r="B240" s="26"/>
      <c r="C240" s="26"/>
      <c r="D240" s="26"/>
      <c r="E240" s="27"/>
      <c r="F240" s="54"/>
    </row>
    <row r="241" spans="1:6" ht="25.5" hidden="1" customHeight="1">
      <c r="A241" s="26"/>
      <c r="B241" s="26"/>
      <c r="C241" s="26"/>
      <c r="D241" s="26"/>
      <c r="E241" s="27"/>
      <c r="F241" s="54"/>
    </row>
    <row r="242" spans="1:6" ht="25.5" hidden="1" customHeight="1">
      <c r="A242" s="26"/>
      <c r="B242" s="26"/>
      <c r="C242" s="26"/>
      <c r="D242" s="26"/>
      <c r="E242" s="27"/>
      <c r="F242" s="54"/>
    </row>
    <row r="243" spans="1:6" ht="25.5" hidden="1" customHeight="1">
      <c r="A243" s="26"/>
      <c r="B243" s="26"/>
      <c r="C243" s="26"/>
      <c r="D243" s="26"/>
      <c r="E243" s="27"/>
      <c r="F243" s="54"/>
    </row>
    <row r="244" spans="1:6" ht="25.5" hidden="1" customHeight="1">
      <c r="A244" s="26"/>
      <c r="B244" s="26"/>
      <c r="C244" s="26"/>
      <c r="D244" s="26"/>
      <c r="E244" s="28"/>
      <c r="F244" s="54"/>
    </row>
    <row r="245" spans="1:6" ht="25.5" hidden="1" customHeight="1">
      <c r="A245" s="26"/>
      <c r="B245" s="26"/>
      <c r="C245" s="26"/>
      <c r="D245" s="26"/>
      <c r="E245" s="27"/>
      <c r="F245" s="54"/>
    </row>
    <row r="246" spans="1:6" ht="25.5" hidden="1" customHeight="1">
      <c r="A246" s="26"/>
      <c r="B246" s="26"/>
      <c r="C246" s="26"/>
      <c r="D246" s="26"/>
      <c r="E246" s="27"/>
      <c r="F246" s="54"/>
    </row>
    <row r="247" spans="1:6" ht="25.5" hidden="1" customHeight="1">
      <c r="A247" s="26"/>
      <c r="B247" s="26"/>
      <c r="C247" s="26"/>
      <c r="D247" s="26"/>
      <c r="E247" s="27"/>
      <c r="F247" s="54"/>
    </row>
    <row r="248" spans="1:6" ht="25.5" hidden="1" customHeight="1">
      <c r="A248" s="26"/>
      <c r="B248" s="26"/>
      <c r="C248" s="26"/>
      <c r="D248" s="26"/>
      <c r="E248" s="27"/>
      <c r="F248" s="54"/>
    </row>
    <row r="249" spans="1:6" ht="25.5" hidden="1" customHeight="1">
      <c r="A249" s="26"/>
      <c r="B249" s="26"/>
      <c r="C249" s="26"/>
      <c r="D249" s="26"/>
      <c r="E249" s="27"/>
      <c r="F249" s="54"/>
    </row>
    <row r="250" spans="1:6" ht="25.5" hidden="1" customHeight="1">
      <c r="A250" s="26"/>
      <c r="B250" s="26"/>
      <c r="C250" s="26"/>
      <c r="D250" s="26"/>
      <c r="E250" s="27"/>
      <c r="F250" s="54"/>
    </row>
    <row r="251" spans="1:6" ht="25.5" hidden="1" customHeight="1">
      <c r="A251" s="26"/>
      <c r="B251" s="26"/>
      <c r="C251" s="26"/>
      <c r="D251" s="26"/>
      <c r="E251" s="27"/>
      <c r="F251" s="54"/>
    </row>
    <row r="252" spans="1:6" ht="25.5" hidden="1" customHeight="1">
      <c r="A252" s="26"/>
      <c r="B252" s="26"/>
      <c r="C252" s="26"/>
      <c r="D252" s="26"/>
      <c r="E252" s="27"/>
      <c r="F252" s="54"/>
    </row>
    <row r="253" spans="1:6" ht="25.5" hidden="1" customHeight="1">
      <c r="A253" s="26"/>
      <c r="B253" s="26"/>
      <c r="C253" s="26"/>
      <c r="D253" s="26"/>
      <c r="E253" s="27"/>
      <c r="F253" s="54"/>
    </row>
    <row r="254" spans="1:6" ht="25.5" hidden="1" customHeight="1">
      <c r="A254" s="26"/>
      <c r="B254" s="26"/>
      <c r="C254" s="26"/>
      <c r="D254" s="26"/>
      <c r="E254" s="28"/>
      <c r="F254" s="54"/>
    </row>
    <row r="255" spans="1:6" ht="25.5" hidden="1" customHeight="1">
      <c r="A255" s="26"/>
      <c r="B255" s="26"/>
      <c r="C255" s="26"/>
      <c r="D255" s="26"/>
      <c r="E255" s="27"/>
      <c r="F255" s="54"/>
    </row>
    <row r="256" spans="1:6" ht="25.5" hidden="1" customHeight="1">
      <c r="A256" s="26"/>
      <c r="B256" s="26"/>
      <c r="C256" s="26"/>
      <c r="D256" s="26"/>
      <c r="E256" s="27"/>
      <c r="F256" s="54"/>
    </row>
    <row r="257" spans="1:6" ht="25.5" hidden="1" customHeight="1">
      <c r="A257" s="26"/>
      <c r="B257" s="26"/>
      <c r="C257" s="26"/>
      <c r="D257" s="26"/>
      <c r="E257" s="27"/>
      <c r="F257" s="54"/>
    </row>
    <row r="258" spans="1:6" ht="25.5" hidden="1" customHeight="1">
      <c r="A258" s="26"/>
      <c r="B258" s="26"/>
      <c r="C258" s="26"/>
      <c r="D258" s="26"/>
      <c r="E258" s="27"/>
      <c r="F258" s="54"/>
    </row>
    <row r="259" spans="1:6" ht="25.5" hidden="1" customHeight="1">
      <c r="A259" s="26"/>
      <c r="B259" s="26"/>
      <c r="C259" s="26"/>
      <c r="D259" s="26"/>
      <c r="E259" s="27"/>
      <c r="F259" s="54"/>
    </row>
    <row r="260" spans="1:6" ht="25.5" hidden="1" customHeight="1">
      <c r="A260" s="26"/>
      <c r="B260" s="26"/>
      <c r="C260" s="26"/>
      <c r="D260" s="26"/>
      <c r="E260" s="27"/>
      <c r="F260" s="54"/>
    </row>
    <row r="261" spans="1:6" ht="25.5" hidden="1" customHeight="1">
      <c r="A261" s="26"/>
      <c r="B261" s="26"/>
      <c r="C261" s="26"/>
      <c r="D261" s="26"/>
      <c r="E261" s="27"/>
      <c r="F261" s="54"/>
    </row>
    <row r="262" spans="1:6" ht="25.5" hidden="1" customHeight="1">
      <c r="A262" s="26"/>
      <c r="B262" s="26"/>
      <c r="C262" s="26"/>
      <c r="D262" s="26"/>
      <c r="E262" s="27"/>
      <c r="F262" s="54"/>
    </row>
    <row r="263" spans="1:6" ht="25.5" hidden="1" customHeight="1">
      <c r="A263" s="26"/>
      <c r="B263" s="26"/>
      <c r="C263" s="26"/>
      <c r="D263" s="26"/>
      <c r="E263" s="27"/>
      <c r="F263" s="54"/>
    </row>
    <row r="264" spans="1:6" ht="25.5" hidden="1" customHeight="1">
      <c r="A264" s="26"/>
      <c r="B264" s="26"/>
      <c r="C264" s="26"/>
      <c r="D264" s="26"/>
      <c r="E264" s="28"/>
      <c r="F264" s="54"/>
    </row>
    <row r="265" spans="1:6" ht="25.5" hidden="1" customHeight="1">
      <c r="A265" s="26"/>
      <c r="B265" s="26"/>
      <c r="C265" s="26"/>
      <c r="D265" s="26"/>
      <c r="E265" s="27"/>
      <c r="F265" s="54"/>
    </row>
    <row r="266" spans="1:6" ht="25.5" hidden="1" customHeight="1">
      <c r="A266" s="26"/>
      <c r="B266" s="26"/>
      <c r="C266" s="26"/>
      <c r="D266" s="26"/>
      <c r="E266" s="27"/>
      <c r="F266" s="54"/>
    </row>
    <row r="267" spans="1:6" ht="25.5" hidden="1" customHeight="1">
      <c r="A267" s="26"/>
      <c r="B267" s="26"/>
      <c r="C267" s="26"/>
      <c r="D267" s="26"/>
      <c r="E267" s="27"/>
      <c r="F267" s="54"/>
    </row>
    <row r="268" spans="1:6" ht="25.5" hidden="1" customHeight="1">
      <c r="A268" s="26"/>
      <c r="B268" s="26"/>
      <c r="C268" s="26"/>
      <c r="D268" s="26"/>
      <c r="E268" s="27"/>
      <c r="F268" s="54"/>
    </row>
    <row r="269" spans="1:6" ht="25.5" hidden="1" customHeight="1">
      <c r="A269" s="26"/>
      <c r="B269" s="26"/>
      <c r="C269" s="26"/>
      <c r="D269" s="26"/>
      <c r="E269" s="27"/>
      <c r="F269" s="54"/>
    </row>
    <row r="270" spans="1:6" ht="25.5" hidden="1" customHeight="1">
      <c r="A270" s="26"/>
      <c r="B270" s="26"/>
      <c r="C270" s="26"/>
      <c r="D270" s="26"/>
      <c r="E270" s="27"/>
      <c r="F270" s="54"/>
    </row>
    <row r="271" spans="1:6" ht="25.5" hidden="1" customHeight="1">
      <c r="A271" s="26"/>
      <c r="B271" s="26"/>
      <c r="C271" s="26"/>
      <c r="D271" s="26"/>
      <c r="E271" s="27"/>
      <c r="F271" s="54"/>
    </row>
    <row r="272" spans="1:6" ht="25.5" hidden="1" customHeight="1">
      <c r="A272" s="26"/>
      <c r="B272" s="26"/>
      <c r="C272" s="26"/>
      <c r="D272" s="26"/>
      <c r="E272" s="28"/>
      <c r="F272" s="54"/>
    </row>
    <row r="273" spans="1:6" ht="25.5" hidden="1" customHeight="1">
      <c r="A273" s="26"/>
      <c r="B273" s="26"/>
      <c r="C273" s="26"/>
      <c r="D273" s="26"/>
      <c r="E273" s="27"/>
      <c r="F273" s="54"/>
    </row>
    <row r="274" spans="1:6" ht="25.5" hidden="1" customHeight="1">
      <c r="A274" s="26"/>
      <c r="B274" s="26"/>
      <c r="C274" s="26"/>
      <c r="D274" s="26"/>
      <c r="E274" s="27"/>
      <c r="F274" s="54"/>
    </row>
    <row r="275" spans="1:6" ht="25.5" hidden="1" customHeight="1">
      <c r="A275" s="26"/>
      <c r="B275" s="26"/>
      <c r="C275" s="26"/>
      <c r="D275" s="26"/>
      <c r="E275" s="27"/>
      <c r="F275" s="54"/>
    </row>
    <row r="276" spans="1:6" ht="25.5" hidden="1" customHeight="1">
      <c r="A276" s="26"/>
      <c r="B276" s="26"/>
      <c r="C276" s="26"/>
      <c r="D276" s="26"/>
      <c r="E276" s="27"/>
      <c r="F276" s="54"/>
    </row>
    <row r="277" spans="1:6" ht="25.5" hidden="1" customHeight="1">
      <c r="A277" s="26"/>
      <c r="B277" s="26"/>
      <c r="C277" s="26"/>
      <c r="D277" s="26"/>
      <c r="E277" s="27"/>
      <c r="F277" s="54"/>
    </row>
    <row r="278" spans="1:6" ht="25.5" hidden="1" customHeight="1">
      <c r="A278" s="26"/>
      <c r="B278" s="26"/>
      <c r="C278" s="26"/>
      <c r="D278" s="26"/>
      <c r="E278" s="27"/>
      <c r="F278" s="54"/>
    </row>
    <row r="279" spans="1:6" ht="25.5" hidden="1" customHeight="1">
      <c r="A279" s="26"/>
      <c r="B279" s="26"/>
      <c r="C279" s="26"/>
      <c r="D279" s="26"/>
      <c r="E279" s="27"/>
      <c r="F279" s="54"/>
    </row>
    <row r="280" spans="1:6" ht="25.5" hidden="1" customHeight="1">
      <c r="A280" s="26"/>
      <c r="B280" s="26"/>
      <c r="C280" s="26"/>
      <c r="D280" s="26"/>
      <c r="E280" s="27"/>
      <c r="F280" s="54"/>
    </row>
    <row r="281" spans="1:6" ht="25.5" hidden="1" customHeight="1">
      <c r="A281" s="26"/>
      <c r="B281" s="26"/>
      <c r="C281" s="26"/>
      <c r="D281" s="26"/>
      <c r="E281" s="27"/>
      <c r="F281" s="54"/>
    </row>
    <row r="282" spans="1:6" ht="25.5" hidden="1" customHeight="1">
      <c r="A282" s="26"/>
      <c r="B282" s="26"/>
      <c r="C282" s="26"/>
      <c r="D282" s="26"/>
      <c r="E282" s="28"/>
      <c r="F282" s="54"/>
    </row>
    <row r="283" spans="1:6" ht="25.5" hidden="1" customHeight="1">
      <c r="A283" s="26"/>
      <c r="B283" s="26"/>
      <c r="C283" s="26"/>
      <c r="D283" s="26"/>
      <c r="E283" s="27"/>
      <c r="F283" s="54"/>
    </row>
    <row r="284" spans="1:6" ht="25.5" hidden="1" customHeight="1">
      <c r="A284" s="26"/>
      <c r="B284" s="26"/>
      <c r="C284" s="26"/>
      <c r="D284" s="26"/>
      <c r="E284" s="27"/>
      <c r="F284" s="54"/>
    </row>
    <row r="285" spans="1:6" ht="25.5" hidden="1" customHeight="1">
      <c r="A285" s="26"/>
      <c r="B285" s="26"/>
      <c r="C285" s="26"/>
      <c r="D285" s="26"/>
      <c r="E285" s="27"/>
      <c r="F285" s="54"/>
    </row>
    <row r="286" spans="1:6" ht="25.5" hidden="1" customHeight="1">
      <c r="A286" s="26"/>
      <c r="B286" s="26"/>
      <c r="C286" s="26"/>
      <c r="D286" s="26"/>
      <c r="E286" s="27"/>
      <c r="F286" s="54"/>
    </row>
    <row r="287" spans="1:6" ht="25.5" hidden="1" customHeight="1">
      <c r="A287" s="26"/>
      <c r="B287" s="26"/>
      <c r="C287" s="26"/>
      <c r="D287" s="26"/>
      <c r="E287" s="27"/>
      <c r="F287" s="54"/>
    </row>
    <row r="288" spans="1:6" ht="25.5" hidden="1" customHeight="1">
      <c r="A288" s="26"/>
      <c r="B288" s="26"/>
      <c r="C288" s="26"/>
      <c r="D288" s="26"/>
      <c r="E288" s="28"/>
      <c r="F288" s="54"/>
    </row>
    <row r="289" spans="1:6" ht="25.5" hidden="1" customHeight="1">
      <c r="A289" s="26"/>
      <c r="B289" s="26"/>
      <c r="C289" s="26"/>
      <c r="D289" s="26"/>
      <c r="E289" s="27"/>
      <c r="F289" s="54"/>
    </row>
    <row r="290" spans="1:6" ht="25.5" hidden="1" customHeight="1">
      <c r="A290" s="26"/>
      <c r="B290" s="26"/>
      <c r="C290" s="26"/>
      <c r="D290" s="26"/>
      <c r="E290" s="27"/>
      <c r="F290" s="54"/>
    </row>
    <row r="291" spans="1:6" ht="25.5" hidden="1" customHeight="1">
      <c r="A291" s="26"/>
      <c r="B291" s="26"/>
      <c r="C291" s="26"/>
      <c r="D291" s="26"/>
      <c r="E291" s="27"/>
      <c r="F291" s="54"/>
    </row>
    <row r="292" spans="1:6" ht="25.5" hidden="1" customHeight="1">
      <c r="A292" s="26"/>
      <c r="B292" s="26"/>
      <c r="C292" s="26"/>
      <c r="D292" s="26"/>
      <c r="E292" s="27"/>
      <c r="F292" s="54"/>
    </row>
    <row r="293" spans="1:6" ht="25.5" hidden="1" customHeight="1">
      <c r="A293" s="26"/>
      <c r="B293" s="26"/>
      <c r="C293" s="26"/>
      <c r="D293" s="26"/>
      <c r="E293" s="27"/>
      <c r="F293" s="54"/>
    </row>
    <row r="294" spans="1:6" ht="25.5" hidden="1" customHeight="1">
      <c r="A294" s="26"/>
      <c r="B294" s="26"/>
      <c r="C294" s="26"/>
      <c r="D294" s="26"/>
      <c r="E294" s="27"/>
      <c r="F294" s="54"/>
    </row>
    <row r="295" spans="1:6" ht="25.5" hidden="1" customHeight="1">
      <c r="A295" s="26"/>
      <c r="B295" s="26"/>
      <c r="C295" s="26"/>
      <c r="D295" s="26"/>
      <c r="E295" s="27"/>
      <c r="F295" s="54"/>
    </row>
    <row r="296" spans="1:6" ht="25.5" hidden="1" customHeight="1">
      <c r="A296" s="26"/>
      <c r="B296" s="26"/>
      <c r="C296" s="26"/>
      <c r="D296" s="26"/>
      <c r="E296" s="28"/>
      <c r="F296" s="54"/>
    </row>
    <row r="297" spans="1:6" ht="25.5" hidden="1" customHeight="1">
      <c r="A297" s="26"/>
      <c r="B297" s="26"/>
      <c r="C297" s="26"/>
      <c r="D297" s="26"/>
      <c r="E297" s="27"/>
      <c r="F297" s="54"/>
    </row>
    <row r="298" spans="1:6" ht="25.5" hidden="1" customHeight="1">
      <c r="A298" s="26"/>
      <c r="B298" s="26"/>
      <c r="C298" s="26"/>
      <c r="D298" s="26"/>
      <c r="E298" s="27"/>
      <c r="F298" s="54"/>
    </row>
    <row r="299" spans="1:6" ht="25.5" hidden="1" customHeight="1">
      <c r="A299" s="26"/>
      <c r="B299" s="26"/>
      <c r="C299" s="26"/>
      <c r="D299" s="26"/>
      <c r="E299" s="27"/>
      <c r="F299" s="54"/>
    </row>
    <row r="300" spans="1:6" ht="25.5" hidden="1" customHeight="1">
      <c r="A300" s="26"/>
      <c r="B300" s="26"/>
      <c r="C300" s="26"/>
      <c r="D300" s="26"/>
      <c r="E300" s="27"/>
      <c r="F300" s="54"/>
    </row>
    <row r="301" spans="1:6" ht="25.5" hidden="1" customHeight="1">
      <c r="A301" s="26"/>
      <c r="B301" s="26"/>
      <c r="C301" s="26"/>
      <c r="D301" s="26"/>
      <c r="E301" s="27"/>
      <c r="F301" s="54"/>
    </row>
    <row r="302" spans="1:6" ht="25.5" hidden="1" customHeight="1">
      <c r="A302" s="26"/>
      <c r="B302" s="26"/>
      <c r="C302" s="26"/>
      <c r="D302" s="26"/>
      <c r="E302" s="27"/>
      <c r="F302" s="54"/>
    </row>
    <row r="303" spans="1:6" ht="25.5" hidden="1" customHeight="1">
      <c r="A303" s="26"/>
      <c r="B303" s="26"/>
      <c r="C303" s="26"/>
      <c r="D303" s="26"/>
      <c r="E303" s="27"/>
      <c r="F303" s="54"/>
    </row>
    <row r="304" spans="1:6" ht="25.5" hidden="1" customHeight="1">
      <c r="A304" s="26"/>
      <c r="B304" s="26"/>
      <c r="C304" s="26"/>
      <c r="D304" s="26"/>
      <c r="E304" s="27"/>
      <c r="F304" s="54"/>
    </row>
    <row r="305" spans="1:6" ht="25.5" hidden="1" customHeight="1">
      <c r="A305" s="26"/>
      <c r="B305" s="26"/>
      <c r="C305" s="26"/>
      <c r="D305" s="26"/>
      <c r="E305" s="27"/>
      <c r="F305" s="54"/>
    </row>
    <row r="306" spans="1:6" ht="25.5" hidden="1" customHeight="1">
      <c r="A306" s="26"/>
      <c r="B306" s="26"/>
      <c r="C306" s="26"/>
      <c r="D306" s="26"/>
      <c r="E306" s="27"/>
      <c r="F306" s="54"/>
    </row>
    <row r="307" spans="1:6" ht="25.5" hidden="1" customHeight="1">
      <c r="A307" s="26"/>
      <c r="B307" s="26"/>
      <c r="C307" s="26"/>
      <c r="D307" s="26"/>
      <c r="E307" s="28"/>
      <c r="F307" s="54"/>
    </row>
    <row r="308" spans="1:6" ht="25.5" hidden="1" customHeight="1">
      <c r="A308" s="26"/>
      <c r="B308" s="26"/>
      <c r="C308" s="26"/>
      <c r="D308" s="26"/>
      <c r="E308" s="27"/>
      <c r="F308" s="54"/>
    </row>
    <row r="309" spans="1:6" ht="25.5" hidden="1" customHeight="1">
      <c r="A309" s="26"/>
      <c r="B309" s="26"/>
      <c r="C309" s="26"/>
      <c r="D309" s="26"/>
      <c r="E309" s="27"/>
      <c r="F309" s="54"/>
    </row>
    <row r="310" spans="1:6" ht="25.5" hidden="1" customHeight="1">
      <c r="A310" s="26"/>
      <c r="B310" s="26"/>
      <c r="C310" s="26"/>
      <c r="D310" s="26"/>
      <c r="E310" s="27"/>
      <c r="F310" s="54"/>
    </row>
    <row r="311" spans="1:6" ht="25.5" hidden="1" customHeight="1">
      <c r="A311" s="26"/>
      <c r="B311" s="26"/>
      <c r="C311" s="26"/>
      <c r="D311" s="26"/>
      <c r="E311" s="27"/>
      <c r="F311" s="54"/>
    </row>
    <row r="312" spans="1:6" ht="25.5" hidden="1" customHeight="1">
      <c r="A312" s="26"/>
      <c r="B312" s="26"/>
      <c r="C312" s="26"/>
      <c r="D312" s="26"/>
      <c r="E312" s="27"/>
      <c r="F312" s="54"/>
    </row>
    <row r="313" spans="1:6" ht="25.5" hidden="1" customHeight="1">
      <c r="A313" s="26"/>
      <c r="B313" s="26"/>
      <c r="C313" s="26"/>
      <c r="D313" s="26"/>
      <c r="E313" s="28"/>
      <c r="F313" s="54"/>
    </row>
    <row r="314" spans="1:6" ht="25.5" hidden="1" customHeight="1">
      <c r="A314" s="26"/>
      <c r="B314" s="26"/>
      <c r="C314" s="26"/>
      <c r="D314" s="26"/>
      <c r="E314" s="27"/>
      <c r="F314" s="54"/>
    </row>
    <row r="315" spans="1:6" ht="25.5" hidden="1" customHeight="1">
      <c r="A315" s="26"/>
      <c r="B315" s="26"/>
      <c r="C315" s="26"/>
      <c r="D315" s="26"/>
      <c r="E315" s="27"/>
      <c r="F315" s="54"/>
    </row>
    <row r="316" spans="1:6" ht="25.5" hidden="1" customHeight="1">
      <c r="A316" s="26"/>
      <c r="B316" s="26"/>
      <c r="C316" s="26"/>
      <c r="D316" s="26"/>
      <c r="E316" s="27"/>
      <c r="F316" s="54"/>
    </row>
    <row r="317" spans="1:6" ht="25.5" hidden="1" customHeight="1">
      <c r="A317" s="26"/>
      <c r="B317" s="26"/>
      <c r="C317" s="26"/>
      <c r="D317" s="26"/>
      <c r="E317" s="27"/>
      <c r="F317" s="54"/>
    </row>
    <row r="318" spans="1:6" ht="25.5" hidden="1" customHeight="1">
      <c r="A318" s="26"/>
      <c r="B318" s="26"/>
      <c r="C318" s="26"/>
      <c r="D318" s="26"/>
      <c r="E318" s="27"/>
      <c r="F318" s="54"/>
    </row>
    <row r="319" spans="1:6" ht="25.5" hidden="1" customHeight="1">
      <c r="A319" s="26"/>
      <c r="B319" s="26"/>
      <c r="C319" s="26"/>
      <c r="D319" s="26"/>
      <c r="E319" s="27"/>
      <c r="F319" s="54"/>
    </row>
    <row r="320" spans="1:6" ht="25.5" hidden="1" customHeight="1">
      <c r="A320" s="26"/>
      <c r="B320" s="26"/>
      <c r="C320" s="26"/>
      <c r="D320" s="26"/>
      <c r="E320" s="27"/>
      <c r="F320" s="54"/>
    </row>
    <row r="321" spans="1:6" ht="25.5" hidden="1" customHeight="1">
      <c r="A321" s="26"/>
      <c r="B321" s="26"/>
      <c r="C321" s="26"/>
      <c r="D321" s="26"/>
      <c r="E321" s="28"/>
      <c r="F321" s="54"/>
    </row>
    <row r="322" spans="1:6" ht="25.5" hidden="1" customHeight="1">
      <c r="A322" s="26"/>
      <c r="B322" s="26"/>
      <c r="C322" s="26"/>
      <c r="D322" s="26"/>
      <c r="E322" s="27"/>
      <c r="F322" s="54"/>
    </row>
    <row r="323" spans="1:6" ht="25.5" hidden="1" customHeight="1">
      <c r="A323" s="26"/>
      <c r="B323" s="26"/>
      <c r="C323" s="26"/>
      <c r="D323" s="26"/>
      <c r="E323" s="27"/>
      <c r="F323" s="54"/>
    </row>
    <row r="324" spans="1:6" ht="25.5" hidden="1" customHeight="1">
      <c r="A324" s="26"/>
      <c r="B324" s="26"/>
      <c r="C324" s="26"/>
      <c r="D324" s="26"/>
      <c r="E324" s="27"/>
      <c r="F324" s="54"/>
    </row>
    <row r="325" spans="1:6" ht="25.5" hidden="1" customHeight="1">
      <c r="A325" s="26"/>
      <c r="B325" s="26"/>
      <c r="C325" s="26"/>
      <c r="D325" s="26"/>
      <c r="E325" s="27"/>
      <c r="F325" s="54"/>
    </row>
    <row r="326" spans="1:6" ht="25.5" hidden="1" customHeight="1">
      <c r="A326" s="26"/>
      <c r="B326" s="26"/>
      <c r="C326" s="26"/>
      <c r="D326" s="26"/>
      <c r="E326" s="27"/>
      <c r="F326" s="54"/>
    </row>
    <row r="327" spans="1:6" ht="25.5" hidden="1" customHeight="1">
      <c r="A327" s="26"/>
      <c r="B327" s="26"/>
      <c r="C327" s="26"/>
      <c r="D327" s="26"/>
      <c r="E327" s="27"/>
      <c r="F327" s="54"/>
    </row>
    <row r="328" spans="1:6" ht="25.5" hidden="1" customHeight="1">
      <c r="A328" s="26"/>
      <c r="B328" s="26"/>
      <c r="C328" s="26"/>
      <c r="D328" s="26"/>
      <c r="E328" s="27"/>
      <c r="F328" s="54"/>
    </row>
    <row r="329" spans="1:6" ht="25.5" hidden="1" customHeight="1">
      <c r="A329" s="26"/>
      <c r="B329" s="26"/>
      <c r="C329" s="26"/>
      <c r="D329" s="26"/>
      <c r="E329" s="27"/>
      <c r="F329" s="54"/>
    </row>
    <row r="330" spans="1:6" ht="25.5" hidden="1" customHeight="1">
      <c r="A330" s="26"/>
      <c r="B330" s="26"/>
      <c r="C330" s="26"/>
      <c r="D330" s="26"/>
      <c r="E330" s="28"/>
      <c r="F330" s="54"/>
    </row>
    <row r="331" spans="1:6" ht="25.5" hidden="1" customHeight="1">
      <c r="A331" s="26"/>
      <c r="B331" s="26"/>
      <c r="C331" s="26"/>
      <c r="D331" s="26"/>
      <c r="E331" s="27"/>
      <c r="F331" s="54"/>
    </row>
    <row r="332" spans="1:6" ht="25.5" hidden="1" customHeight="1">
      <c r="A332" s="26"/>
      <c r="B332" s="26"/>
      <c r="C332" s="26"/>
      <c r="D332" s="26"/>
      <c r="E332" s="27"/>
      <c r="F332" s="54"/>
    </row>
    <row r="333" spans="1:6" ht="25.5" hidden="1" customHeight="1">
      <c r="A333" s="26"/>
      <c r="B333" s="26"/>
      <c r="C333" s="26"/>
      <c r="D333" s="26"/>
      <c r="E333" s="28"/>
      <c r="F333" s="54"/>
    </row>
    <row r="334" spans="1:6" ht="25.5" hidden="1" customHeight="1">
      <c r="A334" s="26"/>
      <c r="B334" s="26"/>
      <c r="C334" s="26"/>
      <c r="D334" s="26"/>
      <c r="E334" s="27"/>
      <c r="F334" s="54"/>
    </row>
    <row r="335" spans="1:6" ht="25.5" hidden="1" customHeight="1">
      <c r="A335" s="26"/>
      <c r="B335" s="26"/>
      <c r="C335" s="26"/>
      <c r="D335" s="26"/>
      <c r="E335" s="27"/>
      <c r="F335" s="54"/>
    </row>
    <row r="336" spans="1:6" ht="25.5" hidden="1" customHeight="1">
      <c r="A336" s="26"/>
      <c r="B336" s="26"/>
      <c r="C336" s="26"/>
      <c r="D336" s="26"/>
      <c r="E336" s="27"/>
      <c r="F336" s="54"/>
    </row>
    <row r="337" spans="1:6" ht="25.5" hidden="1" customHeight="1">
      <c r="A337" s="26"/>
      <c r="B337" s="26"/>
      <c r="C337" s="26"/>
      <c r="D337" s="26"/>
      <c r="E337" s="27"/>
      <c r="F337" s="54"/>
    </row>
    <row r="338" spans="1:6" ht="25.5" hidden="1" customHeight="1">
      <c r="A338" s="26"/>
      <c r="B338" s="26"/>
      <c r="C338" s="26"/>
      <c r="D338" s="26"/>
      <c r="E338" s="27"/>
      <c r="F338" s="54"/>
    </row>
    <row r="339" spans="1:6" ht="25.5" hidden="1" customHeight="1">
      <c r="A339" s="26"/>
      <c r="B339" s="26"/>
      <c r="C339" s="26"/>
      <c r="D339" s="26"/>
      <c r="E339" s="27"/>
      <c r="F339" s="54"/>
    </row>
    <row r="340" spans="1:6" ht="25.5" hidden="1" customHeight="1">
      <c r="A340" s="26"/>
      <c r="B340" s="26"/>
      <c r="C340" s="26"/>
      <c r="D340" s="26"/>
      <c r="E340" s="28"/>
      <c r="F340" s="54"/>
    </row>
    <row r="341" spans="1:6" ht="25.5" hidden="1" customHeight="1">
      <c r="A341" s="26"/>
      <c r="B341" s="26"/>
      <c r="C341" s="26"/>
      <c r="D341" s="26"/>
      <c r="E341" s="27"/>
      <c r="F341" s="54"/>
    </row>
    <row r="342" spans="1:6" ht="25.5" hidden="1" customHeight="1">
      <c r="A342" s="26"/>
      <c r="B342" s="26"/>
      <c r="C342" s="26"/>
      <c r="D342" s="26"/>
      <c r="E342" s="27"/>
      <c r="F342" s="54"/>
    </row>
    <row r="343" spans="1:6" ht="25.5" hidden="1" customHeight="1">
      <c r="A343" s="26"/>
      <c r="B343" s="26"/>
      <c r="C343" s="26"/>
      <c r="D343" s="26"/>
      <c r="E343" s="27"/>
      <c r="F343" s="54"/>
    </row>
    <row r="344" spans="1:6" ht="25.5" hidden="1" customHeight="1">
      <c r="A344" s="26"/>
      <c r="B344" s="26"/>
      <c r="C344" s="26"/>
      <c r="D344" s="26"/>
      <c r="E344" s="28"/>
      <c r="F344" s="54"/>
    </row>
    <row r="345" spans="1:6" ht="25.5" hidden="1" customHeight="1">
      <c r="A345" s="26"/>
      <c r="B345" s="26"/>
      <c r="C345" s="26"/>
      <c r="D345" s="26"/>
      <c r="E345" s="28"/>
      <c r="F345" s="54"/>
    </row>
    <row r="346" spans="1:6" ht="25.5" hidden="1" customHeight="1">
      <c r="A346" s="26"/>
      <c r="B346" s="26"/>
      <c r="C346" s="26"/>
      <c r="D346" s="26"/>
      <c r="E346" s="27"/>
      <c r="F346" s="54"/>
    </row>
    <row r="347" spans="1:6" ht="25.5" hidden="1" customHeight="1">
      <c r="A347" s="26"/>
      <c r="B347" s="26"/>
      <c r="C347" s="26"/>
      <c r="D347" s="26"/>
      <c r="E347" s="27"/>
      <c r="F347" s="54"/>
    </row>
    <row r="348" spans="1:6" ht="25.5" hidden="1" customHeight="1">
      <c r="A348" s="26"/>
      <c r="B348" s="26"/>
      <c r="C348" s="26"/>
      <c r="D348" s="26"/>
      <c r="E348" s="27"/>
      <c r="F348" s="54"/>
    </row>
    <row r="349" spans="1:6" ht="25.5" hidden="1" customHeight="1">
      <c r="A349" s="26"/>
      <c r="B349" s="26"/>
      <c r="C349" s="26"/>
      <c r="D349" s="26"/>
      <c r="E349" s="27"/>
      <c r="F349" s="54"/>
    </row>
    <row r="350" spans="1:6" ht="25.5" hidden="1" customHeight="1">
      <c r="A350" s="26"/>
      <c r="B350" s="26"/>
      <c r="C350" s="26"/>
      <c r="D350" s="26"/>
      <c r="E350" s="27"/>
      <c r="F350" s="54"/>
    </row>
    <row r="351" spans="1:6" ht="25.5" hidden="1" customHeight="1">
      <c r="A351" s="26"/>
      <c r="B351" s="26"/>
      <c r="C351" s="26"/>
      <c r="D351" s="26"/>
      <c r="E351" s="27"/>
      <c r="F351" s="54"/>
    </row>
    <row r="352" spans="1:6" ht="25.5" hidden="1" customHeight="1">
      <c r="A352" s="26"/>
      <c r="B352" s="26"/>
      <c r="C352" s="26"/>
      <c r="D352" s="26"/>
      <c r="E352" s="28"/>
      <c r="F352" s="54"/>
    </row>
    <row r="353" spans="1:6" ht="25.5" hidden="1" customHeight="1">
      <c r="A353" s="26"/>
      <c r="B353" s="26"/>
      <c r="C353" s="26"/>
      <c r="D353" s="26"/>
      <c r="E353" s="27"/>
      <c r="F353" s="54"/>
    </row>
    <row r="354" spans="1:6" ht="25.5" hidden="1" customHeight="1">
      <c r="A354" s="26"/>
      <c r="B354" s="26"/>
      <c r="C354" s="26"/>
      <c r="D354" s="26"/>
      <c r="E354" s="27"/>
      <c r="F354" s="54"/>
    </row>
    <row r="355" spans="1:6" ht="25.5" hidden="1" customHeight="1">
      <c r="A355" s="26"/>
      <c r="B355" s="26"/>
      <c r="C355" s="26"/>
      <c r="D355" s="26"/>
      <c r="E355" s="27"/>
      <c r="F355" s="54"/>
    </row>
    <row r="356" spans="1:6" ht="25.5" hidden="1" customHeight="1">
      <c r="A356" s="26"/>
      <c r="B356" s="26"/>
      <c r="C356" s="26"/>
      <c r="D356" s="26"/>
      <c r="E356" s="27"/>
      <c r="F356" s="54"/>
    </row>
    <row r="357" spans="1:6" ht="25.5" hidden="1" customHeight="1">
      <c r="A357" s="26"/>
      <c r="B357" s="26"/>
      <c r="C357" s="26"/>
      <c r="D357" s="26"/>
      <c r="E357" s="28"/>
      <c r="F357" s="54"/>
    </row>
    <row r="358" spans="1:6" ht="25.5" hidden="1" customHeight="1">
      <c r="A358" s="26"/>
      <c r="B358" s="26"/>
      <c r="C358" s="26"/>
      <c r="D358" s="26"/>
      <c r="E358" s="27"/>
      <c r="F358" s="54"/>
    </row>
    <row r="359" spans="1:6" ht="25.5" hidden="1" customHeight="1">
      <c r="A359" s="26"/>
      <c r="B359" s="26"/>
      <c r="C359" s="26"/>
      <c r="D359" s="26"/>
      <c r="E359" s="27"/>
      <c r="F359" s="54"/>
    </row>
    <row r="360" spans="1:6" ht="25.5" hidden="1" customHeight="1">
      <c r="A360" s="26"/>
      <c r="B360" s="26"/>
      <c r="C360" s="26"/>
      <c r="D360" s="26"/>
      <c r="E360" s="28"/>
      <c r="F360" s="54"/>
    </row>
    <row r="361" spans="1:6" ht="25.5" hidden="1" customHeight="1">
      <c r="A361" s="26"/>
      <c r="B361" s="26"/>
      <c r="C361" s="26"/>
      <c r="D361" s="26"/>
      <c r="E361" s="27"/>
      <c r="F361" s="54"/>
    </row>
    <row r="362" spans="1:6" ht="25.5" hidden="1" customHeight="1">
      <c r="A362" s="26"/>
      <c r="B362" s="26"/>
      <c r="C362" s="26"/>
      <c r="D362" s="26"/>
      <c r="E362" s="27"/>
      <c r="F362" s="54"/>
    </row>
    <row r="363" spans="1:6" ht="25.5" hidden="1" customHeight="1">
      <c r="A363" s="26"/>
      <c r="B363" s="26"/>
      <c r="C363" s="26"/>
      <c r="D363" s="26"/>
      <c r="E363" s="27"/>
      <c r="F363" s="54"/>
    </row>
    <row r="364" spans="1:6" ht="25.5" hidden="1" customHeight="1">
      <c r="A364" s="26"/>
      <c r="B364" s="26"/>
      <c r="C364" s="26"/>
      <c r="D364" s="26"/>
      <c r="E364" s="27"/>
      <c r="F364" s="54"/>
    </row>
    <row r="365" spans="1:6" ht="25.5" hidden="1" customHeight="1">
      <c r="A365" s="26"/>
      <c r="B365" s="26"/>
      <c r="C365" s="26"/>
      <c r="D365" s="26"/>
      <c r="E365" s="27"/>
      <c r="F365" s="54"/>
    </row>
    <row r="366" spans="1:6" ht="25.5" hidden="1" customHeight="1">
      <c r="A366" s="26"/>
      <c r="B366" s="26"/>
      <c r="C366" s="26"/>
      <c r="D366" s="26"/>
      <c r="E366" s="27"/>
      <c r="F366" s="54"/>
    </row>
    <row r="367" spans="1:6" ht="25.5" hidden="1" customHeight="1">
      <c r="A367" s="26"/>
      <c r="B367" s="26"/>
      <c r="C367" s="26"/>
      <c r="D367" s="26"/>
      <c r="E367" s="28"/>
      <c r="F367" s="54"/>
    </row>
    <row r="368" spans="1:6" ht="25.5" hidden="1" customHeight="1">
      <c r="A368" s="26"/>
      <c r="B368" s="26"/>
      <c r="C368" s="26"/>
      <c r="D368" s="26"/>
      <c r="E368" s="27"/>
      <c r="F368" s="54"/>
    </row>
    <row r="369" spans="1:6" ht="25.5" hidden="1" customHeight="1">
      <c r="A369" s="26"/>
      <c r="B369" s="26"/>
      <c r="C369" s="26"/>
      <c r="D369" s="26"/>
      <c r="E369" s="28"/>
      <c r="F369" s="54"/>
    </row>
    <row r="370" spans="1:6" ht="25.5" hidden="1" customHeight="1">
      <c r="A370" s="26"/>
      <c r="B370" s="26"/>
      <c r="C370" s="26"/>
      <c r="D370" s="26"/>
      <c r="E370" s="27"/>
      <c r="F370" s="54"/>
    </row>
    <row r="371" spans="1:6" ht="25.5" hidden="1" customHeight="1">
      <c r="A371" s="26"/>
      <c r="B371" s="26"/>
      <c r="C371" s="26"/>
      <c r="D371" s="26"/>
      <c r="E371" s="27"/>
      <c r="F371" s="54"/>
    </row>
    <row r="372" spans="1:6" ht="25.5" hidden="1" customHeight="1">
      <c r="A372" s="26"/>
      <c r="B372" s="26"/>
      <c r="C372" s="26"/>
      <c r="D372" s="26"/>
      <c r="E372" s="27"/>
      <c r="F372" s="54"/>
    </row>
    <row r="373" spans="1:6" ht="25.5" hidden="1" customHeight="1">
      <c r="A373" s="26"/>
      <c r="B373" s="26"/>
      <c r="C373" s="26"/>
      <c r="D373" s="26"/>
      <c r="E373" s="27"/>
      <c r="F373" s="54"/>
    </row>
    <row r="374" spans="1:6" ht="25.5" hidden="1" customHeight="1">
      <c r="A374" s="26"/>
      <c r="B374" s="26"/>
      <c r="C374" s="26"/>
      <c r="D374" s="26"/>
      <c r="E374" s="27"/>
      <c r="F374" s="54"/>
    </row>
    <row r="375" spans="1:6" ht="25.5" hidden="1" customHeight="1">
      <c r="A375" s="26"/>
      <c r="B375" s="26"/>
      <c r="C375" s="26"/>
      <c r="D375" s="26"/>
      <c r="E375" s="27"/>
      <c r="F375" s="54"/>
    </row>
    <row r="376" spans="1:6" ht="25.5" hidden="1" customHeight="1">
      <c r="A376" s="26"/>
      <c r="B376" s="26"/>
      <c r="C376" s="26"/>
      <c r="D376" s="26"/>
      <c r="E376" s="27"/>
      <c r="F376" s="54"/>
    </row>
    <row r="377" spans="1:6" ht="25.5" hidden="1" customHeight="1">
      <c r="A377" s="26"/>
      <c r="B377" s="26"/>
      <c r="C377" s="26"/>
      <c r="D377" s="26"/>
      <c r="E377" s="27"/>
      <c r="F377" s="54"/>
    </row>
    <row r="378" spans="1:6" ht="25.5" hidden="1" customHeight="1">
      <c r="A378" s="26"/>
      <c r="B378" s="26"/>
      <c r="C378" s="26"/>
      <c r="D378" s="26"/>
      <c r="E378" s="28"/>
      <c r="F378" s="54"/>
    </row>
    <row r="379" spans="1:6" ht="25.5" hidden="1" customHeight="1">
      <c r="A379" s="26"/>
      <c r="B379" s="26"/>
      <c r="C379" s="26"/>
      <c r="D379" s="26"/>
      <c r="E379" s="27"/>
      <c r="F379" s="54"/>
    </row>
    <row r="380" spans="1:6" ht="25.5" hidden="1" customHeight="1">
      <c r="A380" s="26"/>
      <c r="B380" s="26"/>
      <c r="C380" s="26"/>
      <c r="D380" s="26"/>
      <c r="E380" s="27"/>
      <c r="F380" s="54"/>
    </row>
    <row r="381" spans="1:6" ht="25.5" hidden="1" customHeight="1">
      <c r="A381" s="26"/>
      <c r="B381" s="26"/>
      <c r="C381" s="26"/>
      <c r="D381" s="26"/>
      <c r="E381" s="27"/>
      <c r="F381" s="54"/>
    </row>
    <row r="382" spans="1:6" ht="25.5" hidden="1" customHeight="1">
      <c r="A382" s="26"/>
      <c r="B382" s="26"/>
      <c r="C382" s="26"/>
      <c r="D382" s="26"/>
      <c r="E382" s="27"/>
      <c r="F382" s="54"/>
    </row>
    <row r="383" spans="1:6" ht="25.5" hidden="1" customHeight="1">
      <c r="A383" s="26"/>
      <c r="B383" s="26"/>
      <c r="C383" s="26"/>
      <c r="D383" s="26"/>
      <c r="E383" s="27"/>
      <c r="F383" s="54"/>
    </row>
    <row r="384" spans="1:6" ht="25.5" hidden="1" customHeight="1">
      <c r="A384" s="26"/>
      <c r="B384" s="26"/>
      <c r="C384" s="26"/>
      <c r="D384" s="26"/>
      <c r="E384" s="27"/>
      <c r="F384" s="54"/>
    </row>
    <row r="385" spans="1:6" ht="25.5" hidden="1" customHeight="1">
      <c r="A385" s="26"/>
      <c r="B385" s="26"/>
      <c r="C385" s="26"/>
      <c r="D385" s="26"/>
      <c r="E385" s="27"/>
      <c r="F385" s="54"/>
    </row>
    <row r="386" spans="1:6" ht="25.5" hidden="1" customHeight="1">
      <c r="A386" s="26"/>
      <c r="B386" s="26"/>
      <c r="C386" s="26"/>
      <c r="D386" s="26"/>
      <c r="E386" s="27"/>
      <c r="F386" s="54"/>
    </row>
    <row r="387" spans="1:6" ht="25.5" hidden="1" customHeight="1">
      <c r="A387" s="26"/>
      <c r="B387" s="26"/>
      <c r="C387" s="26"/>
      <c r="D387" s="26"/>
      <c r="E387" s="27"/>
      <c r="F387" s="54"/>
    </row>
    <row r="388" spans="1:6" ht="25.5" hidden="1" customHeight="1">
      <c r="A388" s="26"/>
      <c r="B388" s="26"/>
      <c r="C388" s="26"/>
      <c r="D388" s="26"/>
      <c r="E388" s="28"/>
      <c r="F388" s="54"/>
    </row>
    <row r="389" spans="1:6" ht="25.5" hidden="1" customHeight="1">
      <c r="A389" s="26"/>
      <c r="B389" s="26"/>
      <c r="C389" s="26"/>
      <c r="D389" s="26"/>
      <c r="E389" s="27"/>
      <c r="F389" s="54"/>
    </row>
    <row r="390" spans="1:6" ht="25.5" hidden="1" customHeight="1">
      <c r="A390" s="26"/>
      <c r="B390" s="26"/>
      <c r="C390" s="26"/>
      <c r="D390" s="26"/>
      <c r="E390" s="27"/>
      <c r="F390" s="54"/>
    </row>
    <row r="391" spans="1:6" ht="25.5" hidden="1" customHeight="1">
      <c r="A391" s="26"/>
      <c r="B391" s="26"/>
      <c r="C391" s="26"/>
      <c r="D391" s="26"/>
      <c r="E391" s="27"/>
      <c r="F391" s="54"/>
    </row>
    <row r="392" spans="1:6" ht="25.5" hidden="1" customHeight="1">
      <c r="A392" s="26"/>
      <c r="B392" s="26"/>
      <c r="C392" s="26"/>
      <c r="D392" s="26"/>
      <c r="E392" s="27"/>
      <c r="F392" s="54"/>
    </row>
    <row r="393" spans="1:6" ht="25.5" hidden="1" customHeight="1">
      <c r="A393" s="26"/>
      <c r="B393" s="26"/>
      <c r="C393" s="26"/>
      <c r="D393" s="26"/>
      <c r="E393" s="28"/>
      <c r="F393" s="54"/>
    </row>
    <row r="394" spans="1:6" ht="25.5" hidden="1" customHeight="1">
      <c r="A394" s="26"/>
      <c r="B394" s="26"/>
      <c r="C394" s="26"/>
      <c r="D394" s="26"/>
      <c r="E394" s="27"/>
      <c r="F394" s="54"/>
    </row>
    <row r="395" spans="1:6" ht="25.5" hidden="1" customHeight="1">
      <c r="A395" s="26"/>
      <c r="B395" s="26"/>
      <c r="C395" s="26"/>
      <c r="D395" s="26"/>
      <c r="E395" s="27"/>
      <c r="F395" s="54"/>
    </row>
    <row r="396" spans="1:6" ht="25.5" hidden="1" customHeight="1">
      <c r="A396" s="26"/>
      <c r="B396" s="26"/>
      <c r="C396" s="26"/>
      <c r="D396" s="26"/>
      <c r="E396" s="27"/>
      <c r="F396" s="54"/>
    </row>
    <row r="397" spans="1:6" ht="25.5" hidden="1" customHeight="1">
      <c r="A397" s="26"/>
      <c r="B397" s="26"/>
      <c r="C397" s="26"/>
      <c r="D397" s="26"/>
      <c r="E397" s="27"/>
      <c r="F397" s="54"/>
    </row>
    <row r="398" spans="1:6" ht="25.5" hidden="1" customHeight="1">
      <c r="A398" s="26"/>
      <c r="B398" s="26"/>
      <c r="C398" s="26"/>
      <c r="D398" s="26"/>
      <c r="E398" s="27"/>
      <c r="F398" s="54"/>
    </row>
    <row r="399" spans="1:6" ht="25.5" hidden="1" customHeight="1">
      <c r="A399" s="26"/>
      <c r="B399" s="26"/>
      <c r="C399" s="26"/>
      <c r="D399" s="26"/>
      <c r="E399" s="27"/>
      <c r="F399" s="54"/>
    </row>
    <row r="400" spans="1:6" ht="25.5" hidden="1" customHeight="1">
      <c r="A400" s="26"/>
      <c r="B400" s="26"/>
      <c r="C400" s="26"/>
      <c r="D400" s="26"/>
      <c r="E400" s="27"/>
      <c r="F400" s="54"/>
    </row>
    <row r="401" spans="1:6" ht="25.5" hidden="1" customHeight="1">
      <c r="A401" s="26"/>
      <c r="B401" s="26"/>
      <c r="C401" s="26"/>
      <c r="D401" s="26"/>
      <c r="E401" s="27"/>
      <c r="F401" s="54"/>
    </row>
    <row r="402" spans="1:6" ht="25.5" hidden="1" customHeight="1">
      <c r="A402" s="26"/>
      <c r="B402" s="26"/>
      <c r="C402" s="26"/>
      <c r="D402" s="26"/>
      <c r="E402" s="27"/>
      <c r="F402" s="54"/>
    </row>
    <row r="403" spans="1:6" ht="25.5" hidden="1" customHeight="1">
      <c r="A403" s="26"/>
      <c r="B403" s="26"/>
      <c r="C403" s="26"/>
      <c r="D403" s="26"/>
      <c r="E403" s="28"/>
      <c r="F403" s="54"/>
    </row>
    <row r="404" spans="1:6" ht="25.5" hidden="1" customHeight="1">
      <c r="A404" s="26"/>
      <c r="B404" s="26"/>
      <c r="C404" s="26"/>
      <c r="D404" s="26"/>
      <c r="E404" s="28"/>
      <c r="F404" s="54"/>
    </row>
    <row r="405" spans="1:6" ht="25.5" hidden="1" customHeight="1">
      <c r="A405" s="26"/>
      <c r="B405" s="26"/>
      <c r="C405" s="26"/>
      <c r="D405" s="26"/>
      <c r="E405" s="27"/>
      <c r="F405" s="54"/>
    </row>
    <row r="406" spans="1:6" ht="25.5" hidden="1" customHeight="1">
      <c r="A406" s="26"/>
      <c r="B406" s="26"/>
      <c r="C406" s="26"/>
      <c r="D406" s="26"/>
      <c r="E406" s="27"/>
      <c r="F406" s="54"/>
    </row>
    <row r="407" spans="1:6" ht="25.5" hidden="1" customHeight="1">
      <c r="A407" s="26"/>
      <c r="B407" s="26"/>
      <c r="C407" s="26"/>
      <c r="D407" s="26"/>
      <c r="E407" s="27"/>
      <c r="F407" s="54"/>
    </row>
    <row r="408" spans="1:6" ht="25.5" hidden="1" customHeight="1">
      <c r="A408" s="26"/>
      <c r="B408" s="26"/>
      <c r="C408" s="26"/>
      <c r="D408" s="26"/>
      <c r="E408" s="27"/>
      <c r="F408" s="54"/>
    </row>
    <row r="409" spans="1:6" ht="25.5" hidden="1" customHeight="1">
      <c r="A409" s="26"/>
      <c r="B409" s="26"/>
      <c r="C409" s="26"/>
      <c r="D409" s="26"/>
      <c r="E409" s="27"/>
      <c r="F409" s="54"/>
    </row>
    <row r="410" spans="1:6" ht="25.5" hidden="1" customHeight="1">
      <c r="A410" s="26"/>
      <c r="B410" s="26"/>
      <c r="C410" s="26"/>
      <c r="D410" s="26"/>
      <c r="E410" s="27"/>
      <c r="F410" s="54"/>
    </row>
    <row r="411" spans="1:6" ht="25.5" hidden="1" customHeight="1">
      <c r="A411" s="26"/>
      <c r="B411" s="26"/>
      <c r="C411" s="26"/>
      <c r="D411" s="26"/>
      <c r="E411" s="27"/>
      <c r="F411" s="54"/>
    </row>
    <row r="412" spans="1:6" ht="25.5" hidden="1" customHeight="1">
      <c r="A412" s="26"/>
      <c r="B412" s="26"/>
      <c r="C412" s="26"/>
      <c r="D412" s="26"/>
      <c r="E412" s="27"/>
      <c r="F412" s="54"/>
    </row>
    <row r="413" spans="1:6" ht="25.5" hidden="1" customHeight="1">
      <c r="A413" s="26"/>
      <c r="B413" s="26"/>
      <c r="C413" s="26"/>
      <c r="D413" s="26"/>
      <c r="E413" s="28"/>
      <c r="F413" s="54"/>
    </row>
    <row r="414" spans="1:6" ht="25.5" hidden="1" customHeight="1">
      <c r="A414" s="26"/>
      <c r="B414" s="26"/>
      <c r="C414" s="26"/>
      <c r="D414" s="26"/>
      <c r="E414" s="27"/>
      <c r="F414" s="54"/>
    </row>
    <row r="415" spans="1:6" ht="25.5" hidden="1" customHeight="1">
      <c r="A415" s="26"/>
      <c r="B415" s="26"/>
      <c r="C415" s="26"/>
      <c r="D415" s="26"/>
      <c r="E415" s="27"/>
      <c r="F415" s="54"/>
    </row>
    <row r="416" spans="1:6" ht="25.5" hidden="1" customHeight="1">
      <c r="A416" s="26"/>
      <c r="B416" s="26"/>
      <c r="C416" s="26"/>
      <c r="D416" s="26"/>
      <c r="E416" s="27"/>
      <c r="F416" s="54"/>
    </row>
    <row r="417" spans="1:6" ht="25.5" hidden="1" customHeight="1">
      <c r="A417" s="26"/>
      <c r="B417" s="26"/>
      <c r="C417" s="26"/>
      <c r="D417" s="26"/>
      <c r="E417" s="27"/>
      <c r="F417" s="54"/>
    </row>
    <row r="418" spans="1:6" ht="25.5" hidden="1" customHeight="1">
      <c r="A418" s="26"/>
      <c r="B418" s="26"/>
      <c r="C418" s="26"/>
      <c r="D418" s="26"/>
      <c r="E418" s="27"/>
      <c r="F418" s="54"/>
    </row>
    <row r="419" spans="1:6" ht="25.5" hidden="1" customHeight="1">
      <c r="A419" s="26"/>
      <c r="B419" s="26"/>
      <c r="C419" s="26"/>
      <c r="D419" s="26"/>
      <c r="E419" s="27"/>
      <c r="F419" s="54"/>
    </row>
    <row r="420" spans="1:6" ht="25.5" hidden="1" customHeight="1">
      <c r="A420" s="26"/>
      <c r="B420" s="26"/>
      <c r="C420" s="26"/>
      <c r="D420" s="26"/>
      <c r="E420" s="27"/>
      <c r="F420" s="54"/>
    </row>
    <row r="421" spans="1:6" ht="25.5" hidden="1" customHeight="1">
      <c r="A421" s="26"/>
      <c r="B421" s="26"/>
      <c r="C421" s="26"/>
      <c r="D421" s="26"/>
      <c r="E421" s="27"/>
      <c r="F421" s="54"/>
    </row>
    <row r="422" spans="1:6" ht="25.5" hidden="1" customHeight="1">
      <c r="A422" s="26"/>
      <c r="B422" s="26"/>
      <c r="C422" s="26"/>
      <c r="D422" s="26"/>
      <c r="E422" s="28"/>
      <c r="F422" s="54"/>
    </row>
    <row r="423" spans="1:6" ht="25.5" hidden="1" customHeight="1">
      <c r="A423" s="26"/>
      <c r="B423" s="26"/>
      <c r="C423" s="26"/>
      <c r="D423" s="26"/>
      <c r="E423" s="27"/>
      <c r="F423" s="54"/>
    </row>
    <row r="424" spans="1:6" ht="25.5" hidden="1" customHeight="1">
      <c r="A424" s="26"/>
      <c r="B424" s="26"/>
      <c r="C424" s="26"/>
      <c r="D424" s="26"/>
      <c r="E424" s="27"/>
      <c r="F424" s="54"/>
    </row>
    <row r="425" spans="1:6" ht="25.5" hidden="1" customHeight="1">
      <c r="A425" s="26"/>
      <c r="B425" s="26"/>
      <c r="C425" s="26"/>
      <c r="D425" s="26"/>
      <c r="E425" s="28"/>
      <c r="F425" s="54"/>
    </row>
    <row r="426" spans="1:6" ht="25.5" hidden="1" customHeight="1">
      <c r="A426" s="26"/>
      <c r="B426" s="26"/>
      <c r="C426" s="26"/>
      <c r="D426" s="26"/>
      <c r="E426" s="28"/>
      <c r="F426" s="54"/>
    </row>
    <row r="427" spans="1:6" ht="25.5" hidden="1" customHeight="1">
      <c r="A427" s="26"/>
      <c r="B427" s="26"/>
      <c r="C427" s="26"/>
      <c r="D427" s="26"/>
      <c r="E427" s="27"/>
      <c r="F427" s="54"/>
    </row>
    <row r="428" spans="1:6" ht="25.5" hidden="1" customHeight="1">
      <c r="A428" s="26"/>
      <c r="B428" s="26"/>
      <c r="C428" s="26"/>
      <c r="D428" s="26"/>
      <c r="E428" s="27"/>
      <c r="F428" s="54"/>
    </row>
    <row r="429" spans="1:6" ht="25.5" hidden="1" customHeight="1">
      <c r="A429" s="26"/>
      <c r="B429" s="26"/>
      <c r="C429" s="26"/>
      <c r="D429" s="26"/>
      <c r="E429" s="27"/>
      <c r="F429" s="54"/>
    </row>
    <row r="430" spans="1:6" ht="25.5" hidden="1" customHeight="1">
      <c r="A430" s="26"/>
      <c r="B430" s="26"/>
      <c r="C430" s="26"/>
      <c r="D430" s="26"/>
      <c r="E430" s="27"/>
      <c r="F430" s="54"/>
    </row>
    <row r="431" spans="1:6" ht="25.5" hidden="1" customHeight="1">
      <c r="A431" s="26"/>
      <c r="B431" s="26"/>
      <c r="C431" s="26"/>
      <c r="D431" s="26"/>
      <c r="E431" s="27"/>
      <c r="F431" s="54"/>
    </row>
    <row r="432" spans="1:6" ht="25.5" hidden="1" customHeight="1">
      <c r="A432" s="26"/>
      <c r="B432" s="26"/>
      <c r="C432" s="26"/>
      <c r="D432" s="26"/>
      <c r="E432" s="27"/>
      <c r="F432" s="54"/>
    </row>
    <row r="433" spans="1:6" ht="25.5" hidden="1" customHeight="1">
      <c r="A433" s="26"/>
      <c r="B433" s="26"/>
      <c r="C433" s="26"/>
      <c r="D433" s="26"/>
      <c r="E433" s="27"/>
      <c r="F433" s="54"/>
    </row>
    <row r="434" spans="1:6" ht="25.5" hidden="1" customHeight="1">
      <c r="A434" s="26"/>
      <c r="B434" s="26"/>
      <c r="C434" s="26"/>
      <c r="D434" s="26"/>
      <c r="E434" s="27"/>
      <c r="F434" s="54"/>
    </row>
    <row r="435" spans="1:6" ht="25.5" hidden="1" customHeight="1">
      <c r="A435" s="26"/>
      <c r="B435" s="26"/>
      <c r="C435" s="26"/>
      <c r="D435" s="26"/>
      <c r="E435" s="27"/>
      <c r="F435" s="54"/>
    </row>
    <row r="436" spans="1:6" ht="25.5" hidden="1" customHeight="1">
      <c r="A436" s="26"/>
      <c r="B436" s="26"/>
      <c r="C436" s="26"/>
      <c r="D436" s="26"/>
      <c r="E436" s="27"/>
      <c r="F436" s="54"/>
    </row>
    <row r="437" spans="1:6" ht="25.5" hidden="1" customHeight="1">
      <c r="A437" s="26"/>
      <c r="B437" s="26"/>
      <c r="C437" s="26"/>
      <c r="D437" s="26"/>
      <c r="E437" s="27"/>
      <c r="F437" s="54"/>
    </row>
    <row r="438" spans="1:6" ht="25.5" hidden="1" customHeight="1">
      <c r="A438" s="26"/>
      <c r="B438" s="26"/>
      <c r="C438" s="26"/>
      <c r="D438" s="26"/>
      <c r="E438" s="27"/>
      <c r="F438" s="54"/>
    </row>
    <row r="439" spans="1:6" ht="25.5" hidden="1" customHeight="1">
      <c r="A439" s="26"/>
      <c r="B439" s="26"/>
      <c r="C439" s="26"/>
      <c r="D439" s="26"/>
      <c r="E439" s="28"/>
      <c r="F439" s="54"/>
    </row>
    <row r="440" spans="1:6" ht="25.5" hidden="1" customHeight="1">
      <c r="A440" s="26"/>
      <c r="B440" s="26"/>
      <c r="C440" s="26"/>
      <c r="D440" s="26"/>
      <c r="E440" s="27"/>
      <c r="F440" s="54"/>
    </row>
    <row r="441" spans="1:6" ht="25.5" hidden="1" customHeight="1">
      <c r="A441" s="26"/>
      <c r="B441" s="26"/>
      <c r="C441" s="26"/>
      <c r="D441" s="26"/>
      <c r="E441" s="27"/>
      <c r="F441" s="54"/>
    </row>
    <row r="442" spans="1:6" ht="25.5" hidden="1" customHeight="1">
      <c r="A442" s="26"/>
      <c r="B442" s="26"/>
      <c r="C442" s="26"/>
      <c r="D442" s="26"/>
      <c r="E442" s="27"/>
      <c r="F442" s="54"/>
    </row>
    <row r="443" spans="1:6" ht="25.5" hidden="1" customHeight="1">
      <c r="A443" s="26"/>
      <c r="B443" s="26"/>
      <c r="C443" s="26"/>
      <c r="D443" s="26"/>
      <c r="E443" s="27"/>
      <c r="F443" s="54"/>
    </row>
    <row r="444" spans="1:6" ht="25.5" hidden="1" customHeight="1">
      <c r="A444" s="26"/>
      <c r="B444" s="26"/>
      <c r="C444" s="26"/>
      <c r="D444" s="26"/>
      <c r="E444" s="27"/>
      <c r="F444" s="54"/>
    </row>
    <row r="445" spans="1:6" ht="25.5" hidden="1" customHeight="1">
      <c r="A445" s="26"/>
      <c r="B445" s="26"/>
      <c r="C445" s="26"/>
      <c r="D445" s="26"/>
      <c r="E445" s="27"/>
      <c r="F445" s="54"/>
    </row>
    <row r="446" spans="1:6" ht="25.5" hidden="1" customHeight="1">
      <c r="A446" s="26"/>
      <c r="B446" s="26"/>
      <c r="C446" s="26"/>
      <c r="D446" s="26"/>
      <c r="E446" s="28"/>
      <c r="F446" s="54"/>
    </row>
    <row r="447" spans="1:6" ht="25.5" hidden="1" customHeight="1">
      <c r="A447" s="26"/>
      <c r="B447" s="26"/>
      <c r="C447" s="26"/>
      <c r="D447" s="26"/>
      <c r="E447" s="27"/>
      <c r="F447" s="54"/>
    </row>
    <row r="448" spans="1:6" ht="25.5" hidden="1" customHeight="1">
      <c r="A448" s="26"/>
      <c r="B448" s="26"/>
      <c r="C448" s="26"/>
      <c r="D448" s="26"/>
      <c r="E448" s="27"/>
      <c r="F448" s="54"/>
    </row>
    <row r="449" spans="1:6" ht="25.5" hidden="1" customHeight="1">
      <c r="A449" s="26"/>
      <c r="B449" s="26"/>
      <c r="C449" s="26"/>
      <c r="D449" s="26"/>
      <c r="E449" s="27"/>
      <c r="F449" s="54"/>
    </row>
    <row r="450" spans="1:6" ht="25.5" hidden="1" customHeight="1">
      <c r="A450" s="26"/>
      <c r="B450" s="26"/>
      <c r="C450" s="26"/>
      <c r="D450" s="26"/>
      <c r="E450" s="27"/>
      <c r="F450" s="54"/>
    </row>
    <row r="451" spans="1:6" ht="25.5" hidden="1" customHeight="1">
      <c r="A451" s="26"/>
      <c r="B451" s="26"/>
      <c r="C451" s="26"/>
      <c r="D451" s="26"/>
      <c r="E451" s="27"/>
      <c r="F451" s="54"/>
    </row>
    <row r="452" spans="1:6" ht="25.5" hidden="1" customHeight="1">
      <c r="A452" s="26"/>
      <c r="B452" s="26"/>
      <c r="C452" s="26"/>
      <c r="D452" s="26"/>
      <c r="E452" s="27"/>
      <c r="F452" s="54"/>
    </row>
    <row r="453" spans="1:6" ht="25.5" hidden="1" customHeight="1">
      <c r="A453" s="26"/>
      <c r="B453" s="26"/>
      <c r="C453" s="26"/>
      <c r="D453" s="26"/>
      <c r="E453" s="27"/>
      <c r="F453" s="54"/>
    </row>
    <row r="454" spans="1:6" ht="25.5" hidden="1" customHeight="1">
      <c r="A454" s="26"/>
      <c r="B454" s="26"/>
      <c r="C454" s="26"/>
      <c r="D454" s="26"/>
      <c r="E454" s="27"/>
      <c r="F454" s="54"/>
    </row>
    <row r="455" spans="1:6" ht="25.5" hidden="1" customHeight="1">
      <c r="A455" s="26"/>
      <c r="B455" s="26"/>
      <c r="C455" s="26"/>
      <c r="D455" s="26"/>
      <c r="E455" s="27"/>
      <c r="F455" s="54"/>
    </row>
    <row r="456" spans="1:6" ht="25.5" hidden="1" customHeight="1">
      <c r="A456" s="26"/>
      <c r="B456" s="26"/>
      <c r="C456" s="26"/>
      <c r="D456" s="26"/>
      <c r="E456" s="28"/>
      <c r="F456" s="54"/>
    </row>
    <row r="457" spans="1:6" ht="25.5" hidden="1" customHeight="1">
      <c r="A457" s="26"/>
      <c r="B457" s="26"/>
      <c r="C457" s="26"/>
      <c r="D457" s="26"/>
      <c r="E457" s="27"/>
      <c r="F457" s="54"/>
    </row>
    <row r="458" spans="1:6" ht="25.5" hidden="1" customHeight="1">
      <c r="A458" s="26"/>
      <c r="B458" s="26"/>
      <c r="C458" s="26"/>
      <c r="D458" s="26"/>
      <c r="E458" s="27"/>
      <c r="F458" s="54"/>
    </row>
    <row r="459" spans="1:6" ht="25.5" hidden="1" customHeight="1">
      <c r="A459" s="26"/>
      <c r="B459" s="26"/>
      <c r="C459" s="26"/>
      <c r="D459" s="26"/>
      <c r="E459" s="27"/>
      <c r="F459" s="54"/>
    </row>
    <row r="460" spans="1:6" ht="25.5" hidden="1" customHeight="1">
      <c r="A460" s="26"/>
      <c r="B460" s="26"/>
      <c r="C460" s="26"/>
      <c r="D460" s="26"/>
      <c r="E460" s="27"/>
      <c r="F460" s="54"/>
    </row>
    <row r="461" spans="1:6" ht="25.5" hidden="1" customHeight="1">
      <c r="A461" s="26"/>
      <c r="B461" s="26"/>
      <c r="C461" s="26"/>
      <c r="D461" s="26"/>
      <c r="E461" s="27"/>
      <c r="F461" s="54"/>
    </row>
    <row r="462" spans="1:6" ht="25.5" hidden="1" customHeight="1">
      <c r="A462" s="26"/>
      <c r="B462" s="26"/>
      <c r="C462" s="26"/>
      <c r="D462" s="26"/>
      <c r="E462" s="27"/>
      <c r="F462" s="54"/>
    </row>
    <row r="463" spans="1:6" ht="25.5" hidden="1" customHeight="1">
      <c r="A463" s="26"/>
      <c r="B463" s="26"/>
      <c r="C463" s="26"/>
      <c r="D463" s="26"/>
      <c r="E463" s="27"/>
      <c r="F463" s="54"/>
    </row>
    <row r="464" spans="1:6" ht="25.5" hidden="1" customHeight="1">
      <c r="A464" s="26"/>
      <c r="B464" s="26"/>
      <c r="C464" s="26"/>
      <c r="D464" s="26"/>
      <c r="E464" s="27"/>
      <c r="F464" s="54"/>
    </row>
    <row r="465" spans="1:6" ht="25.5" hidden="1" customHeight="1">
      <c r="A465" s="26"/>
      <c r="B465" s="26"/>
      <c r="C465" s="26"/>
      <c r="D465" s="26"/>
      <c r="E465" s="27"/>
      <c r="F465" s="54"/>
    </row>
    <row r="466" spans="1:6" ht="25.5" hidden="1" customHeight="1">
      <c r="A466" s="26"/>
      <c r="B466" s="26"/>
      <c r="C466" s="26"/>
      <c r="D466" s="26"/>
      <c r="E466" s="28"/>
      <c r="F466" s="54"/>
    </row>
    <row r="467" spans="1:6" ht="25.5" hidden="1" customHeight="1">
      <c r="A467" s="26"/>
      <c r="B467" s="26"/>
      <c r="C467" s="26"/>
      <c r="D467" s="26"/>
      <c r="E467" s="27"/>
      <c r="F467" s="54"/>
    </row>
    <row r="468" spans="1:6" ht="25.5" hidden="1" customHeight="1">
      <c r="A468" s="26"/>
      <c r="B468" s="26"/>
      <c r="C468" s="26"/>
      <c r="D468" s="26"/>
      <c r="E468" s="27"/>
      <c r="F468" s="54"/>
    </row>
    <row r="469" spans="1:6" ht="25.5" hidden="1" customHeight="1">
      <c r="A469" s="26"/>
      <c r="B469" s="26"/>
      <c r="C469" s="26"/>
      <c r="D469" s="26"/>
      <c r="E469" s="28"/>
      <c r="F469" s="54"/>
    </row>
    <row r="470" spans="1:6" ht="25.5" hidden="1" customHeight="1">
      <c r="A470" s="26"/>
      <c r="B470" s="26"/>
      <c r="C470" s="26"/>
      <c r="D470" s="26"/>
      <c r="E470" s="27"/>
      <c r="F470" s="54"/>
    </row>
    <row r="471" spans="1:6" ht="25.5" hidden="1" customHeight="1">
      <c r="A471" s="26"/>
      <c r="B471" s="26"/>
      <c r="C471" s="26"/>
      <c r="D471" s="26"/>
      <c r="E471" s="27"/>
      <c r="F471" s="54"/>
    </row>
    <row r="472" spans="1:6" ht="25.5" hidden="1" customHeight="1">
      <c r="A472" s="26"/>
      <c r="B472" s="26"/>
      <c r="C472" s="26"/>
      <c r="D472" s="26"/>
      <c r="E472" s="27"/>
      <c r="F472" s="54"/>
    </row>
    <row r="473" spans="1:6" ht="25.5" hidden="1" customHeight="1">
      <c r="A473" s="26"/>
      <c r="B473" s="26"/>
      <c r="C473" s="26"/>
      <c r="D473" s="26"/>
      <c r="E473" s="28"/>
      <c r="F473" s="54"/>
    </row>
    <row r="474" spans="1:6" ht="25.5" hidden="1" customHeight="1">
      <c r="A474" s="26"/>
      <c r="B474" s="26"/>
      <c r="C474" s="26"/>
      <c r="D474" s="26"/>
      <c r="E474" s="28"/>
      <c r="F474" s="54"/>
    </row>
    <row r="475" spans="1:6" ht="25.5" hidden="1" customHeight="1">
      <c r="A475" s="26"/>
      <c r="B475" s="26"/>
      <c r="C475" s="26"/>
      <c r="D475" s="26"/>
      <c r="E475" s="27"/>
      <c r="F475" s="54"/>
    </row>
    <row r="476" spans="1:6" ht="25.5" hidden="1" customHeight="1">
      <c r="A476" s="26"/>
      <c r="B476" s="26"/>
      <c r="C476" s="26"/>
      <c r="D476" s="26"/>
      <c r="E476" s="27"/>
      <c r="F476" s="54"/>
    </row>
    <row r="477" spans="1:6" ht="25.5" hidden="1" customHeight="1">
      <c r="A477" s="26"/>
      <c r="B477" s="26"/>
      <c r="C477" s="26"/>
      <c r="D477" s="26"/>
      <c r="E477" s="27"/>
      <c r="F477" s="54"/>
    </row>
    <row r="478" spans="1:6" ht="25.5" hidden="1" customHeight="1">
      <c r="A478" s="26"/>
      <c r="B478" s="26"/>
      <c r="C478" s="26"/>
      <c r="D478" s="26"/>
      <c r="E478" s="27"/>
      <c r="F478" s="54"/>
    </row>
    <row r="479" spans="1:6" ht="25.5" hidden="1" customHeight="1">
      <c r="A479" s="26"/>
      <c r="B479" s="26"/>
      <c r="C479" s="26"/>
      <c r="D479" s="26"/>
      <c r="E479" s="27"/>
      <c r="F479" s="54"/>
    </row>
    <row r="480" spans="1:6" ht="25.5" hidden="1" customHeight="1">
      <c r="A480" s="26"/>
      <c r="B480" s="26"/>
      <c r="C480" s="26"/>
      <c r="D480" s="26"/>
      <c r="E480" s="27"/>
      <c r="F480" s="54"/>
    </row>
    <row r="481" spans="1:6" ht="25.5" hidden="1" customHeight="1">
      <c r="A481" s="26"/>
      <c r="B481" s="26"/>
      <c r="C481" s="26"/>
      <c r="D481" s="26"/>
      <c r="E481" s="28"/>
      <c r="F481" s="54"/>
    </row>
    <row r="482" spans="1:6" ht="25.5" hidden="1" customHeight="1">
      <c r="A482" s="26"/>
      <c r="B482" s="26"/>
      <c r="C482" s="26"/>
      <c r="D482" s="26"/>
      <c r="E482" s="27"/>
      <c r="F482" s="54"/>
    </row>
    <row r="483" spans="1:6" ht="25.5" hidden="1" customHeight="1">
      <c r="A483" s="26"/>
      <c r="B483" s="26"/>
      <c r="C483" s="26"/>
      <c r="D483" s="26"/>
      <c r="E483" s="27"/>
      <c r="F483" s="54"/>
    </row>
    <row r="484" spans="1:6" ht="25.5" hidden="1" customHeight="1">
      <c r="A484" s="26"/>
      <c r="B484" s="26"/>
      <c r="C484" s="26"/>
      <c r="D484" s="26"/>
      <c r="E484" s="27"/>
      <c r="F484" s="54"/>
    </row>
    <row r="485" spans="1:6" ht="25.5" hidden="1" customHeight="1">
      <c r="A485" s="26"/>
      <c r="B485" s="26"/>
      <c r="C485" s="26"/>
      <c r="D485" s="26"/>
      <c r="E485" s="27"/>
      <c r="F485" s="54"/>
    </row>
    <row r="486" spans="1:6" ht="25.5" hidden="1" customHeight="1">
      <c r="A486" s="26"/>
      <c r="B486" s="26"/>
      <c r="C486" s="26"/>
      <c r="D486" s="26"/>
      <c r="E486" s="27"/>
      <c r="F486" s="54"/>
    </row>
    <row r="487" spans="1:6" ht="25.5" hidden="1" customHeight="1">
      <c r="A487" s="26"/>
      <c r="B487" s="26"/>
      <c r="C487" s="26"/>
      <c r="D487" s="26"/>
      <c r="E487" s="28"/>
      <c r="F487" s="54"/>
    </row>
    <row r="488" spans="1:6" ht="25.5" hidden="1" customHeight="1">
      <c r="A488" s="26"/>
      <c r="B488" s="26"/>
      <c r="C488" s="26"/>
      <c r="D488" s="26"/>
      <c r="E488" s="27"/>
      <c r="F488" s="54"/>
    </row>
    <row r="489" spans="1:6" ht="25.5" hidden="1" customHeight="1">
      <c r="A489" s="26"/>
      <c r="B489" s="26"/>
      <c r="C489" s="26"/>
      <c r="D489" s="26"/>
      <c r="E489" s="27"/>
      <c r="F489" s="54"/>
    </row>
    <row r="490" spans="1:6" ht="25.5" hidden="1" customHeight="1">
      <c r="A490" s="26"/>
      <c r="B490" s="26"/>
      <c r="C490" s="26"/>
      <c r="D490" s="26"/>
      <c r="E490" s="27"/>
      <c r="F490" s="54"/>
    </row>
    <row r="491" spans="1:6" ht="25.5" hidden="1" customHeight="1">
      <c r="A491" s="26"/>
      <c r="B491" s="26"/>
      <c r="C491" s="26"/>
      <c r="D491" s="26"/>
      <c r="E491" s="28"/>
      <c r="F491" s="54"/>
    </row>
    <row r="492" spans="1:6" ht="25.5" hidden="1" customHeight="1">
      <c r="A492" s="26"/>
      <c r="B492" s="26"/>
      <c r="C492" s="26"/>
      <c r="D492" s="26"/>
      <c r="E492" s="28"/>
      <c r="F492" s="54"/>
    </row>
    <row r="493" spans="1:6" ht="25.5" hidden="1" customHeight="1">
      <c r="A493" s="26"/>
      <c r="B493" s="26"/>
      <c r="C493" s="26"/>
      <c r="D493" s="26"/>
      <c r="E493" s="27"/>
      <c r="F493" s="54"/>
    </row>
    <row r="494" spans="1:6" ht="25.5" hidden="1" customHeight="1">
      <c r="A494" s="26"/>
      <c r="B494" s="26"/>
      <c r="C494" s="26"/>
      <c r="D494" s="26"/>
      <c r="E494" s="27"/>
      <c r="F494" s="54"/>
    </row>
    <row r="495" spans="1:6" ht="25.5" hidden="1" customHeight="1">
      <c r="A495" s="26"/>
      <c r="B495" s="26"/>
      <c r="C495" s="26"/>
      <c r="D495" s="26"/>
      <c r="E495" s="27"/>
      <c r="F495" s="54"/>
    </row>
    <row r="496" spans="1:6" ht="25.5" hidden="1" customHeight="1">
      <c r="A496" s="26"/>
      <c r="B496" s="26"/>
      <c r="C496" s="26"/>
      <c r="D496" s="26"/>
      <c r="E496" s="27"/>
      <c r="F496" s="54"/>
    </row>
    <row r="497" spans="1:6" ht="25.5" hidden="1" customHeight="1">
      <c r="A497" s="26"/>
      <c r="B497" s="26"/>
      <c r="C497" s="26"/>
      <c r="D497" s="26"/>
      <c r="E497" s="27"/>
      <c r="F497" s="54"/>
    </row>
    <row r="498" spans="1:6" ht="25.5" hidden="1" customHeight="1">
      <c r="A498" s="26"/>
      <c r="B498" s="26"/>
      <c r="C498" s="26"/>
      <c r="D498" s="26"/>
      <c r="E498" s="27"/>
      <c r="F498" s="54"/>
    </row>
    <row r="499" spans="1:6" ht="25.5" hidden="1" customHeight="1">
      <c r="A499" s="26"/>
      <c r="B499" s="26"/>
      <c r="C499" s="26"/>
      <c r="D499" s="26"/>
      <c r="E499" s="27"/>
      <c r="F499" s="54"/>
    </row>
    <row r="500" spans="1:6" ht="25.5" hidden="1" customHeight="1">
      <c r="A500" s="26"/>
      <c r="B500" s="26"/>
      <c r="C500" s="26"/>
      <c r="D500" s="26"/>
      <c r="E500" s="27"/>
      <c r="F500" s="54"/>
    </row>
    <row r="501" spans="1:6" ht="25.5" hidden="1" customHeight="1">
      <c r="A501" s="26"/>
      <c r="B501" s="26"/>
      <c r="C501" s="26"/>
      <c r="D501" s="26"/>
      <c r="E501" s="28"/>
      <c r="F501" s="54"/>
    </row>
    <row r="502" spans="1:6" ht="25.5" hidden="1" customHeight="1">
      <c r="A502" s="26"/>
      <c r="B502" s="26"/>
      <c r="C502" s="26"/>
      <c r="D502" s="26"/>
      <c r="E502" s="27"/>
      <c r="F502" s="54"/>
    </row>
    <row r="503" spans="1:6" ht="25.5" hidden="1" customHeight="1">
      <c r="A503" s="26"/>
      <c r="B503" s="26"/>
      <c r="C503" s="26"/>
      <c r="D503" s="26"/>
      <c r="E503" s="27"/>
      <c r="F503" s="54"/>
    </row>
    <row r="504" spans="1:6" ht="25.5" hidden="1" customHeight="1">
      <c r="A504" s="26"/>
      <c r="B504" s="26"/>
      <c r="C504" s="26"/>
      <c r="D504" s="26"/>
      <c r="E504" s="27"/>
      <c r="F504" s="54"/>
    </row>
    <row r="505" spans="1:6" ht="25.5" hidden="1" customHeight="1">
      <c r="A505" s="26"/>
      <c r="B505" s="26"/>
      <c r="C505" s="26"/>
      <c r="D505" s="26"/>
      <c r="E505" s="27"/>
      <c r="F505" s="54"/>
    </row>
    <row r="506" spans="1:6" ht="25.5" hidden="1" customHeight="1">
      <c r="A506" s="26"/>
      <c r="B506" s="26"/>
      <c r="C506" s="26"/>
      <c r="D506" s="26"/>
      <c r="E506" s="27"/>
      <c r="F506" s="54"/>
    </row>
    <row r="507" spans="1:6" ht="25.5" hidden="1" customHeight="1">
      <c r="A507" s="26"/>
      <c r="B507" s="26"/>
      <c r="C507" s="26"/>
      <c r="D507" s="26"/>
      <c r="E507" s="27"/>
      <c r="F507" s="54"/>
    </row>
    <row r="508" spans="1:6" ht="25.5" hidden="1" customHeight="1">
      <c r="A508" s="26"/>
      <c r="B508" s="26"/>
      <c r="C508" s="26"/>
      <c r="D508" s="26"/>
      <c r="E508" s="27"/>
      <c r="F508" s="54"/>
    </row>
    <row r="509" spans="1:6" ht="25.5" hidden="1" customHeight="1">
      <c r="A509" s="26"/>
      <c r="B509" s="26"/>
      <c r="C509" s="26"/>
      <c r="D509" s="26"/>
      <c r="E509" s="27"/>
      <c r="F509" s="54"/>
    </row>
    <row r="510" spans="1:6" ht="25.5" hidden="1" customHeight="1">
      <c r="A510" s="26"/>
      <c r="B510" s="26"/>
      <c r="C510" s="26"/>
      <c r="D510" s="26"/>
      <c r="E510" s="28"/>
      <c r="F510" s="54"/>
    </row>
    <row r="511" spans="1:6" ht="25.5" hidden="1" customHeight="1">
      <c r="A511" s="26"/>
      <c r="B511" s="26"/>
      <c r="C511" s="26"/>
      <c r="D511" s="26"/>
      <c r="E511" s="27"/>
      <c r="F511" s="54"/>
    </row>
    <row r="512" spans="1:6" ht="25.5" hidden="1" customHeight="1">
      <c r="A512" s="26"/>
      <c r="B512" s="26"/>
      <c r="C512" s="26"/>
      <c r="D512" s="26"/>
      <c r="E512" s="27"/>
      <c r="F512" s="54"/>
    </row>
    <row r="513" spans="1:6" ht="25.5" hidden="1" customHeight="1">
      <c r="A513" s="26"/>
      <c r="B513" s="26"/>
      <c r="C513" s="26"/>
      <c r="D513" s="26"/>
      <c r="E513" s="28"/>
      <c r="F513" s="54"/>
    </row>
    <row r="514" spans="1:6" ht="25.5" hidden="1" customHeight="1">
      <c r="A514" s="26"/>
      <c r="B514" s="26"/>
      <c r="C514" s="26"/>
      <c r="D514" s="26"/>
      <c r="E514" s="27"/>
      <c r="F514" s="54"/>
    </row>
    <row r="515" spans="1:6" ht="25.5" hidden="1" customHeight="1">
      <c r="A515" s="26"/>
      <c r="B515" s="26"/>
      <c r="C515" s="26"/>
      <c r="D515" s="26"/>
      <c r="E515" s="27"/>
      <c r="F515" s="54"/>
    </row>
    <row r="516" spans="1:6" ht="25.5" hidden="1" customHeight="1">
      <c r="A516" s="26"/>
      <c r="B516" s="26"/>
      <c r="C516" s="26"/>
      <c r="D516" s="26"/>
      <c r="E516" s="28"/>
      <c r="F516" s="54"/>
    </row>
    <row r="517" spans="1:6" ht="25.5" hidden="1" customHeight="1">
      <c r="A517" s="26"/>
      <c r="B517" s="26"/>
      <c r="C517" s="26"/>
      <c r="D517" s="26"/>
      <c r="E517" s="27"/>
      <c r="F517" s="54"/>
    </row>
    <row r="518" spans="1:6" ht="25.5" hidden="1" customHeight="1">
      <c r="A518" s="26"/>
      <c r="B518" s="26"/>
      <c r="C518" s="26"/>
      <c r="D518" s="26"/>
      <c r="E518" s="27"/>
      <c r="F518" s="54"/>
    </row>
    <row r="519" spans="1:6" ht="25.5" hidden="1" customHeight="1">
      <c r="A519" s="26"/>
      <c r="B519" s="26"/>
      <c r="C519" s="26"/>
      <c r="D519" s="26"/>
      <c r="E519" s="28"/>
      <c r="F519" s="54"/>
    </row>
    <row r="520" spans="1:6" ht="25.5" hidden="1" customHeight="1">
      <c r="A520" s="26"/>
      <c r="B520" s="26"/>
      <c r="C520" s="26"/>
      <c r="D520" s="26"/>
      <c r="E520" s="27"/>
    </row>
    <row r="521" spans="1:6" ht="25.5" hidden="1" customHeight="1">
      <c r="A521" s="26"/>
      <c r="B521" s="26"/>
      <c r="C521" s="26"/>
      <c r="D521" s="26"/>
      <c r="E521" s="27"/>
    </row>
    <row r="522" spans="1:6" ht="25.5" hidden="1" customHeight="1">
      <c r="A522" s="26"/>
      <c r="B522" s="26"/>
      <c r="C522" s="26"/>
      <c r="D522" s="26"/>
      <c r="E522" s="28"/>
    </row>
    <row r="523" spans="1:6" ht="25.5" hidden="1" customHeight="1">
      <c r="A523" s="26"/>
      <c r="B523" s="26"/>
      <c r="C523" s="26"/>
      <c r="D523" s="26"/>
      <c r="E523" s="27"/>
    </row>
    <row r="524" spans="1:6" ht="15" hidden="1" customHeight="1"/>
    <row r="525" spans="1:6" ht="15" hidden="1" customHeight="1"/>
  </sheetData>
  <sheetProtection algorithmName="SHA-512" hashValue="GEi6KxmIWY1L8KJd9qEZNdw0OjqqMOU6JvvmjasSFd1vfDAPsde3ros18FmCgfPp7MmLpv8YaBN4t6Ricq7t2Q==" saltValue="Es2vVCjKdajlOCBFQQPXqg==" spinCount="100000" sheet="1" objects="1" scenarios="1" insertRows="0"/>
  <mergeCells count="36">
    <mergeCell ref="C112:E112"/>
    <mergeCell ref="C119:E119"/>
    <mergeCell ref="C141:E141"/>
    <mergeCell ref="C146:E146"/>
    <mergeCell ref="C121:E121"/>
    <mergeCell ref="C124:E124"/>
    <mergeCell ref="C129:E129"/>
    <mergeCell ref="B133:E133"/>
    <mergeCell ref="C134:E134"/>
    <mergeCell ref="C137:E137"/>
    <mergeCell ref="B90:E90"/>
    <mergeCell ref="C91:E91"/>
    <mergeCell ref="C94:E94"/>
    <mergeCell ref="C101:E101"/>
    <mergeCell ref="C108:E108"/>
    <mergeCell ref="C60:E60"/>
    <mergeCell ref="C66:E66"/>
    <mergeCell ref="C71:E71"/>
    <mergeCell ref="C78:E78"/>
    <mergeCell ref="C88:E88"/>
    <mergeCell ref="A149:E149"/>
    <mergeCell ref="A1:F1"/>
    <mergeCell ref="A2:F2"/>
    <mergeCell ref="A3:D3"/>
    <mergeCell ref="B5:E5"/>
    <mergeCell ref="C6:E6"/>
    <mergeCell ref="C9:E9"/>
    <mergeCell ref="C14:E14"/>
    <mergeCell ref="C24:E24"/>
    <mergeCell ref="C26:E26"/>
    <mergeCell ref="C29:E29"/>
    <mergeCell ref="C33:E33"/>
    <mergeCell ref="C38:E38"/>
    <mergeCell ref="B44:E44"/>
    <mergeCell ref="C45:E45"/>
    <mergeCell ref="C52:E52"/>
  </mergeCells>
  <printOptions horizontalCentered="1"/>
  <pageMargins left="0.6692913385826772" right="0.55118110236220474" top="0.47244094488188981" bottom="0.55118110236220474" header="0.31496062992125984" footer="0.27559055118110237"/>
  <pageSetup scale="80" orientation="portrait" horizontalDpi="4294967295" verticalDpi="4294967295" r:id="rId1"/>
  <headerFooter>
    <oddFooter>&amp;L&amp;"-,Cursiva"&amp;10Ejercicio Fiscal 2019&amp;R&amp;"-,Cursiva"&amp;10Página &amp;P de &amp;N&amp;K00+000-----&amp;"-,Normal"&amp;11------------------</oddFooter>
  </headerFooter>
  <ignoredErrors>
    <ignoredError sqref="A6:E6 A9:E26 A7:D7 A8:D8 A28:E102 A27:D27 A104:E132 A103:D103 A134:E137 A133 C133:E133 A141:E144 A138:D138 A139:D139 A140:D140 A146:E146 A145:D145 A147:D1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96"/>
  <sheetViews>
    <sheetView view="pageBreakPreview" zoomScale="60" zoomScaleNormal="110" workbookViewId="0">
      <selection sqref="A1:G1"/>
    </sheetView>
  </sheetViews>
  <sheetFormatPr baseColWidth="10" defaultColWidth="0" defaultRowHeight="15" customHeight="1" zeroHeight="1"/>
  <cols>
    <col min="1" max="1" width="5.42578125" style="342" customWidth="1"/>
    <col min="2" max="2" width="52.140625" style="342" customWidth="1"/>
    <col min="3" max="4" width="16.28515625" style="343" customWidth="1"/>
    <col min="5" max="6" width="14.7109375" style="343" customWidth="1"/>
    <col min="7" max="7" width="14.85546875" style="343" customWidth="1"/>
    <col min="8" max="8" width="0.7109375" style="342" customWidth="1"/>
    <col min="9" max="256" width="0" style="342" hidden="1"/>
    <col min="257" max="257" width="5.42578125" style="342" customWidth="1"/>
    <col min="258" max="258" width="52.140625" style="342" customWidth="1"/>
    <col min="259" max="260" width="16.28515625" style="342" customWidth="1"/>
    <col min="261" max="262" width="14.7109375" style="342" customWidth="1"/>
    <col min="263" max="263" width="14.85546875" style="342" customWidth="1"/>
    <col min="264" max="264" width="0.7109375" style="342" customWidth="1"/>
    <col min="265" max="512" width="0" style="342" hidden="1"/>
    <col min="513" max="513" width="5.42578125" style="342" customWidth="1"/>
    <col min="514" max="514" width="52.140625" style="342" customWidth="1"/>
    <col min="515" max="516" width="16.28515625" style="342" customWidth="1"/>
    <col min="517" max="518" width="14.7109375" style="342" customWidth="1"/>
    <col min="519" max="519" width="14.85546875" style="342" customWidth="1"/>
    <col min="520" max="520" width="0.7109375" style="342" customWidth="1"/>
    <col min="521" max="768" width="0" style="342" hidden="1"/>
    <col min="769" max="769" width="5.42578125" style="342" customWidth="1"/>
    <col min="770" max="770" width="52.140625" style="342" customWidth="1"/>
    <col min="771" max="772" width="16.28515625" style="342" customWidth="1"/>
    <col min="773" max="774" width="14.7109375" style="342" customWidth="1"/>
    <col min="775" max="775" width="14.85546875" style="342" customWidth="1"/>
    <col min="776" max="776" width="0.7109375" style="342" customWidth="1"/>
    <col min="777" max="1024" width="0" style="342" hidden="1"/>
    <col min="1025" max="1025" width="5.42578125" style="342" customWidth="1"/>
    <col min="1026" max="1026" width="52.140625" style="342" customWidth="1"/>
    <col min="1027" max="1028" width="16.28515625" style="342" customWidth="1"/>
    <col min="1029" max="1030" width="14.7109375" style="342" customWidth="1"/>
    <col min="1031" max="1031" width="14.85546875" style="342" customWidth="1"/>
    <col min="1032" max="1032" width="0.7109375" style="342" customWidth="1"/>
    <col min="1033" max="1280" width="0" style="342" hidden="1"/>
    <col min="1281" max="1281" width="5.42578125" style="342" customWidth="1"/>
    <col min="1282" max="1282" width="52.140625" style="342" customWidth="1"/>
    <col min="1283" max="1284" width="16.28515625" style="342" customWidth="1"/>
    <col min="1285" max="1286" width="14.7109375" style="342" customWidth="1"/>
    <col min="1287" max="1287" width="14.85546875" style="342" customWidth="1"/>
    <col min="1288" max="1288" width="0.7109375" style="342" customWidth="1"/>
    <col min="1289" max="1536" width="0" style="342" hidden="1"/>
    <col min="1537" max="1537" width="5.42578125" style="342" customWidth="1"/>
    <col min="1538" max="1538" width="52.140625" style="342" customWidth="1"/>
    <col min="1539" max="1540" width="16.28515625" style="342" customWidth="1"/>
    <col min="1541" max="1542" width="14.7109375" style="342" customWidth="1"/>
    <col min="1543" max="1543" width="14.85546875" style="342" customWidth="1"/>
    <col min="1544" max="1544" width="0.7109375" style="342" customWidth="1"/>
    <col min="1545" max="1792" width="0" style="342" hidden="1"/>
    <col min="1793" max="1793" width="5.42578125" style="342" customWidth="1"/>
    <col min="1794" max="1794" width="52.140625" style="342" customWidth="1"/>
    <col min="1795" max="1796" width="16.28515625" style="342" customWidth="1"/>
    <col min="1797" max="1798" width="14.7109375" style="342" customWidth="1"/>
    <col min="1799" max="1799" width="14.85546875" style="342" customWidth="1"/>
    <col min="1800" max="1800" width="0.7109375" style="342" customWidth="1"/>
    <col min="1801" max="2048" width="0" style="342" hidden="1"/>
    <col min="2049" max="2049" width="5.42578125" style="342" customWidth="1"/>
    <col min="2050" max="2050" width="52.140625" style="342" customWidth="1"/>
    <col min="2051" max="2052" width="16.28515625" style="342" customWidth="1"/>
    <col min="2053" max="2054" width="14.7109375" style="342" customWidth="1"/>
    <col min="2055" max="2055" width="14.85546875" style="342" customWidth="1"/>
    <col min="2056" max="2056" width="0.7109375" style="342" customWidth="1"/>
    <col min="2057" max="2304" width="0" style="342" hidden="1"/>
    <col min="2305" max="2305" width="5.42578125" style="342" customWidth="1"/>
    <col min="2306" max="2306" width="52.140625" style="342" customWidth="1"/>
    <col min="2307" max="2308" width="16.28515625" style="342" customWidth="1"/>
    <col min="2309" max="2310" width="14.7109375" style="342" customWidth="1"/>
    <col min="2311" max="2311" width="14.85546875" style="342" customWidth="1"/>
    <col min="2312" max="2312" width="0.7109375" style="342" customWidth="1"/>
    <col min="2313" max="2560" width="0" style="342" hidden="1"/>
    <col min="2561" max="2561" width="5.42578125" style="342" customWidth="1"/>
    <col min="2562" max="2562" width="52.140625" style="342" customWidth="1"/>
    <col min="2563" max="2564" width="16.28515625" style="342" customWidth="1"/>
    <col min="2565" max="2566" width="14.7109375" style="342" customWidth="1"/>
    <col min="2567" max="2567" width="14.85546875" style="342" customWidth="1"/>
    <col min="2568" max="2568" width="0.7109375" style="342" customWidth="1"/>
    <col min="2569" max="2816" width="0" style="342" hidden="1"/>
    <col min="2817" max="2817" width="5.42578125" style="342" customWidth="1"/>
    <col min="2818" max="2818" width="52.140625" style="342" customWidth="1"/>
    <col min="2819" max="2820" width="16.28515625" style="342" customWidth="1"/>
    <col min="2821" max="2822" width="14.7109375" style="342" customWidth="1"/>
    <col min="2823" max="2823" width="14.85546875" style="342" customWidth="1"/>
    <col min="2824" max="2824" width="0.7109375" style="342" customWidth="1"/>
    <col min="2825" max="3072" width="0" style="342" hidden="1"/>
    <col min="3073" max="3073" width="5.42578125" style="342" customWidth="1"/>
    <col min="3074" max="3074" width="52.140625" style="342" customWidth="1"/>
    <col min="3075" max="3076" width="16.28515625" style="342" customWidth="1"/>
    <col min="3077" max="3078" width="14.7109375" style="342" customWidth="1"/>
    <col min="3079" max="3079" width="14.85546875" style="342" customWidth="1"/>
    <col min="3080" max="3080" width="0.7109375" style="342" customWidth="1"/>
    <col min="3081" max="3328" width="0" style="342" hidden="1"/>
    <col min="3329" max="3329" width="5.42578125" style="342" customWidth="1"/>
    <col min="3330" max="3330" width="52.140625" style="342" customWidth="1"/>
    <col min="3331" max="3332" width="16.28515625" style="342" customWidth="1"/>
    <col min="3333" max="3334" width="14.7109375" style="342" customWidth="1"/>
    <col min="3335" max="3335" width="14.85546875" style="342" customWidth="1"/>
    <col min="3336" max="3336" width="0.7109375" style="342" customWidth="1"/>
    <col min="3337" max="3584" width="0" style="342" hidden="1"/>
    <col min="3585" max="3585" width="5.42578125" style="342" customWidth="1"/>
    <col min="3586" max="3586" width="52.140625" style="342" customWidth="1"/>
    <col min="3587" max="3588" width="16.28515625" style="342" customWidth="1"/>
    <col min="3589" max="3590" width="14.7109375" style="342" customWidth="1"/>
    <col min="3591" max="3591" width="14.85546875" style="342" customWidth="1"/>
    <col min="3592" max="3592" width="0.7109375" style="342" customWidth="1"/>
    <col min="3593" max="3840" width="0" style="342" hidden="1"/>
    <col min="3841" max="3841" width="5.42578125" style="342" customWidth="1"/>
    <col min="3842" max="3842" width="52.140625" style="342" customWidth="1"/>
    <col min="3843" max="3844" width="16.28515625" style="342" customWidth="1"/>
    <col min="3845" max="3846" width="14.7109375" style="342" customWidth="1"/>
    <col min="3847" max="3847" width="14.85546875" style="342" customWidth="1"/>
    <col min="3848" max="3848" width="0.7109375" style="342" customWidth="1"/>
    <col min="3849" max="4096" width="0" style="342" hidden="1"/>
    <col min="4097" max="4097" width="5.42578125" style="342" customWidth="1"/>
    <col min="4098" max="4098" width="52.140625" style="342" customWidth="1"/>
    <col min="4099" max="4100" width="16.28515625" style="342" customWidth="1"/>
    <col min="4101" max="4102" width="14.7109375" style="342" customWidth="1"/>
    <col min="4103" max="4103" width="14.85546875" style="342" customWidth="1"/>
    <col min="4104" max="4104" width="0.7109375" style="342" customWidth="1"/>
    <col min="4105" max="4352" width="0" style="342" hidden="1"/>
    <col min="4353" max="4353" width="5.42578125" style="342" customWidth="1"/>
    <col min="4354" max="4354" width="52.140625" style="342" customWidth="1"/>
    <col min="4355" max="4356" width="16.28515625" style="342" customWidth="1"/>
    <col min="4357" max="4358" width="14.7109375" style="342" customWidth="1"/>
    <col min="4359" max="4359" width="14.85546875" style="342" customWidth="1"/>
    <col min="4360" max="4360" width="0.7109375" style="342" customWidth="1"/>
    <col min="4361" max="4608" width="0" style="342" hidden="1"/>
    <col min="4609" max="4609" width="5.42578125" style="342" customWidth="1"/>
    <col min="4610" max="4610" width="52.140625" style="342" customWidth="1"/>
    <col min="4611" max="4612" width="16.28515625" style="342" customWidth="1"/>
    <col min="4613" max="4614" width="14.7109375" style="342" customWidth="1"/>
    <col min="4615" max="4615" width="14.85546875" style="342" customWidth="1"/>
    <col min="4616" max="4616" width="0.7109375" style="342" customWidth="1"/>
    <col min="4617" max="4864" width="0" style="342" hidden="1"/>
    <col min="4865" max="4865" width="5.42578125" style="342" customWidth="1"/>
    <col min="4866" max="4866" width="52.140625" style="342" customWidth="1"/>
    <col min="4867" max="4868" width="16.28515625" style="342" customWidth="1"/>
    <col min="4869" max="4870" width="14.7109375" style="342" customWidth="1"/>
    <col min="4871" max="4871" width="14.85546875" style="342" customWidth="1"/>
    <col min="4872" max="4872" width="0.7109375" style="342" customWidth="1"/>
    <col min="4873" max="5120" width="0" style="342" hidden="1"/>
    <col min="5121" max="5121" width="5.42578125" style="342" customWidth="1"/>
    <col min="5122" max="5122" width="52.140625" style="342" customWidth="1"/>
    <col min="5123" max="5124" width="16.28515625" style="342" customWidth="1"/>
    <col min="5125" max="5126" width="14.7109375" style="342" customWidth="1"/>
    <col min="5127" max="5127" width="14.85546875" style="342" customWidth="1"/>
    <col min="5128" max="5128" width="0.7109375" style="342" customWidth="1"/>
    <col min="5129" max="5376" width="0" style="342" hidden="1"/>
    <col min="5377" max="5377" width="5.42578125" style="342" customWidth="1"/>
    <col min="5378" max="5378" width="52.140625" style="342" customWidth="1"/>
    <col min="5379" max="5380" width="16.28515625" style="342" customWidth="1"/>
    <col min="5381" max="5382" width="14.7109375" style="342" customWidth="1"/>
    <col min="5383" max="5383" width="14.85546875" style="342" customWidth="1"/>
    <col min="5384" max="5384" width="0.7109375" style="342" customWidth="1"/>
    <col min="5385" max="5632" width="0" style="342" hidden="1"/>
    <col min="5633" max="5633" width="5.42578125" style="342" customWidth="1"/>
    <col min="5634" max="5634" width="52.140625" style="342" customWidth="1"/>
    <col min="5635" max="5636" width="16.28515625" style="342" customWidth="1"/>
    <col min="5637" max="5638" width="14.7109375" style="342" customWidth="1"/>
    <col min="5639" max="5639" width="14.85546875" style="342" customWidth="1"/>
    <col min="5640" max="5640" width="0.7109375" style="342" customWidth="1"/>
    <col min="5641" max="5888" width="0" style="342" hidden="1"/>
    <col min="5889" max="5889" width="5.42578125" style="342" customWidth="1"/>
    <col min="5890" max="5890" width="52.140625" style="342" customWidth="1"/>
    <col min="5891" max="5892" width="16.28515625" style="342" customWidth="1"/>
    <col min="5893" max="5894" width="14.7109375" style="342" customWidth="1"/>
    <col min="5895" max="5895" width="14.85546875" style="342" customWidth="1"/>
    <col min="5896" max="5896" width="0.7109375" style="342" customWidth="1"/>
    <col min="5897" max="6144" width="0" style="342" hidden="1"/>
    <col min="6145" max="6145" width="5.42578125" style="342" customWidth="1"/>
    <col min="6146" max="6146" width="52.140625" style="342" customWidth="1"/>
    <col min="6147" max="6148" width="16.28515625" style="342" customWidth="1"/>
    <col min="6149" max="6150" width="14.7109375" style="342" customWidth="1"/>
    <col min="6151" max="6151" width="14.85546875" style="342" customWidth="1"/>
    <col min="6152" max="6152" width="0.7109375" style="342" customWidth="1"/>
    <col min="6153" max="6400" width="0" style="342" hidden="1"/>
    <col min="6401" max="6401" width="5.42578125" style="342" customWidth="1"/>
    <col min="6402" max="6402" width="52.140625" style="342" customWidth="1"/>
    <col min="6403" max="6404" width="16.28515625" style="342" customWidth="1"/>
    <col min="6405" max="6406" width="14.7109375" style="342" customWidth="1"/>
    <col min="6407" max="6407" width="14.85546875" style="342" customWidth="1"/>
    <col min="6408" max="6408" width="0.7109375" style="342" customWidth="1"/>
    <col min="6409" max="6656" width="0" style="342" hidden="1"/>
    <col min="6657" max="6657" width="5.42578125" style="342" customWidth="1"/>
    <col min="6658" max="6658" width="52.140625" style="342" customWidth="1"/>
    <col min="6659" max="6660" width="16.28515625" style="342" customWidth="1"/>
    <col min="6661" max="6662" width="14.7109375" style="342" customWidth="1"/>
    <col min="6663" max="6663" width="14.85546875" style="342" customWidth="1"/>
    <col min="6664" max="6664" width="0.7109375" style="342" customWidth="1"/>
    <col min="6665" max="6912" width="0" style="342" hidden="1"/>
    <col min="6913" max="6913" width="5.42578125" style="342" customWidth="1"/>
    <col min="6914" max="6914" width="52.140625" style="342" customWidth="1"/>
    <col min="6915" max="6916" width="16.28515625" style="342" customWidth="1"/>
    <col min="6917" max="6918" width="14.7109375" style="342" customWidth="1"/>
    <col min="6919" max="6919" width="14.85546875" style="342" customWidth="1"/>
    <col min="6920" max="6920" width="0.7109375" style="342" customWidth="1"/>
    <col min="6921" max="7168" width="0" style="342" hidden="1"/>
    <col min="7169" max="7169" width="5.42578125" style="342" customWidth="1"/>
    <col min="7170" max="7170" width="52.140625" style="342" customWidth="1"/>
    <col min="7171" max="7172" width="16.28515625" style="342" customWidth="1"/>
    <col min="7173" max="7174" width="14.7109375" style="342" customWidth="1"/>
    <col min="7175" max="7175" width="14.85546875" style="342" customWidth="1"/>
    <col min="7176" max="7176" width="0.7109375" style="342" customWidth="1"/>
    <col min="7177" max="7424" width="0" style="342" hidden="1"/>
    <col min="7425" max="7425" width="5.42578125" style="342" customWidth="1"/>
    <col min="7426" max="7426" width="52.140625" style="342" customWidth="1"/>
    <col min="7427" max="7428" width="16.28515625" style="342" customWidth="1"/>
    <col min="7429" max="7430" width="14.7109375" style="342" customWidth="1"/>
    <col min="7431" max="7431" width="14.85546875" style="342" customWidth="1"/>
    <col min="7432" max="7432" width="0.7109375" style="342" customWidth="1"/>
    <col min="7433" max="7680" width="0" style="342" hidden="1"/>
    <col min="7681" max="7681" width="5.42578125" style="342" customWidth="1"/>
    <col min="7682" max="7682" width="52.140625" style="342" customWidth="1"/>
    <col min="7683" max="7684" width="16.28515625" style="342" customWidth="1"/>
    <col min="7685" max="7686" width="14.7109375" style="342" customWidth="1"/>
    <col min="7687" max="7687" width="14.85546875" style="342" customWidth="1"/>
    <col min="7688" max="7688" width="0.7109375" style="342" customWidth="1"/>
    <col min="7689" max="7936" width="0" style="342" hidden="1"/>
    <col min="7937" max="7937" width="5.42578125" style="342" customWidth="1"/>
    <col min="7938" max="7938" width="52.140625" style="342" customWidth="1"/>
    <col min="7939" max="7940" width="16.28515625" style="342" customWidth="1"/>
    <col min="7941" max="7942" width="14.7109375" style="342" customWidth="1"/>
    <col min="7943" max="7943" width="14.85546875" style="342" customWidth="1"/>
    <col min="7944" max="7944" width="0.7109375" style="342" customWidth="1"/>
    <col min="7945" max="8192" width="0" style="342" hidden="1"/>
    <col min="8193" max="8193" width="5.42578125" style="342" customWidth="1"/>
    <col min="8194" max="8194" width="52.140625" style="342" customWidth="1"/>
    <col min="8195" max="8196" width="16.28515625" style="342" customWidth="1"/>
    <col min="8197" max="8198" width="14.7109375" style="342" customWidth="1"/>
    <col min="8199" max="8199" width="14.85546875" style="342" customWidth="1"/>
    <col min="8200" max="8200" width="0.7109375" style="342" customWidth="1"/>
    <col min="8201" max="8448" width="0" style="342" hidden="1"/>
    <col min="8449" max="8449" width="5.42578125" style="342" customWidth="1"/>
    <col min="8450" max="8450" width="52.140625" style="342" customWidth="1"/>
    <col min="8451" max="8452" width="16.28515625" style="342" customWidth="1"/>
    <col min="8453" max="8454" width="14.7109375" style="342" customWidth="1"/>
    <col min="8455" max="8455" width="14.85546875" style="342" customWidth="1"/>
    <col min="8456" max="8456" width="0.7109375" style="342" customWidth="1"/>
    <col min="8457" max="8704" width="0" style="342" hidden="1"/>
    <col min="8705" max="8705" width="5.42578125" style="342" customWidth="1"/>
    <col min="8706" max="8706" width="52.140625" style="342" customWidth="1"/>
    <col min="8707" max="8708" width="16.28515625" style="342" customWidth="1"/>
    <col min="8709" max="8710" width="14.7109375" style="342" customWidth="1"/>
    <col min="8711" max="8711" width="14.85546875" style="342" customWidth="1"/>
    <col min="8712" max="8712" width="0.7109375" style="342" customWidth="1"/>
    <col min="8713" max="8960" width="0" style="342" hidden="1"/>
    <col min="8961" max="8961" width="5.42578125" style="342" customWidth="1"/>
    <col min="8962" max="8962" width="52.140625" style="342" customWidth="1"/>
    <col min="8963" max="8964" width="16.28515625" style="342" customWidth="1"/>
    <col min="8965" max="8966" width="14.7109375" style="342" customWidth="1"/>
    <col min="8967" max="8967" width="14.85546875" style="342" customWidth="1"/>
    <col min="8968" max="8968" width="0.7109375" style="342" customWidth="1"/>
    <col min="8969" max="9216" width="0" style="342" hidden="1"/>
    <col min="9217" max="9217" width="5.42578125" style="342" customWidth="1"/>
    <col min="9218" max="9218" width="52.140625" style="342" customWidth="1"/>
    <col min="9219" max="9220" width="16.28515625" style="342" customWidth="1"/>
    <col min="9221" max="9222" width="14.7109375" style="342" customWidth="1"/>
    <col min="9223" max="9223" width="14.85546875" style="342" customWidth="1"/>
    <col min="9224" max="9224" width="0.7109375" style="342" customWidth="1"/>
    <col min="9225" max="9472" width="0" style="342" hidden="1"/>
    <col min="9473" max="9473" width="5.42578125" style="342" customWidth="1"/>
    <col min="9474" max="9474" width="52.140625" style="342" customWidth="1"/>
    <col min="9475" max="9476" width="16.28515625" style="342" customWidth="1"/>
    <col min="9477" max="9478" width="14.7109375" style="342" customWidth="1"/>
    <col min="9479" max="9479" width="14.85546875" style="342" customWidth="1"/>
    <col min="9480" max="9480" width="0.7109375" style="342" customWidth="1"/>
    <col min="9481" max="9728" width="0" style="342" hidden="1"/>
    <col min="9729" max="9729" width="5.42578125" style="342" customWidth="1"/>
    <col min="9730" max="9730" width="52.140625" style="342" customWidth="1"/>
    <col min="9731" max="9732" width="16.28515625" style="342" customWidth="1"/>
    <col min="9733" max="9734" width="14.7109375" style="342" customWidth="1"/>
    <col min="9735" max="9735" width="14.85546875" style="342" customWidth="1"/>
    <col min="9736" max="9736" width="0.7109375" style="342" customWidth="1"/>
    <col min="9737" max="9984" width="0" style="342" hidden="1"/>
    <col min="9985" max="9985" width="5.42578125" style="342" customWidth="1"/>
    <col min="9986" max="9986" width="52.140625" style="342" customWidth="1"/>
    <col min="9987" max="9988" width="16.28515625" style="342" customWidth="1"/>
    <col min="9989" max="9990" width="14.7109375" style="342" customWidth="1"/>
    <col min="9991" max="9991" width="14.85546875" style="342" customWidth="1"/>
    <col min="9992" max="9992" width="0.7109375" style="342" customWidth="1"/>
    <col min="9993" max="10240" width="0" style="342" hidden="1"/>
    <col min="10241" max="10241" width="5.42578125" style="342" customWidth="1"/>
    <col min="10242" max="10242" width="52.140625" style="342" customWidth="1"/>
    <col min="10243" max="10244" width="16.28515625" style="342" customWidth="1"/>
    <col min="10245" max="10246" width="14.7109375" style="342" customWidth="1"/>
    <col min="10247" max="10247" width="14.85546875" style="342" customWidth="1"/>
    <col min="10248" max="10248" width="0.7109375" style="342" customWidth="1"/>
    <col min="10249" max="10496" width="0" style="342" hidden="1"/>
    <col min="10497" max="10497" width="5.42578125" style="342" customWidth="1"/>
    <col min="10498" max="10498" width="52.140625" style="342" customWidth="1"/>
    <col min="10499" max="10500" width="16.28515625" style="342" customWidth="1"/>
    <col min="10501" max="10502" width="14.7109375" style="342" customWidth="1"/>
    <col min="10503" max="10503" width="14.85546875" style="342" customWidth="1"/>
    <col min="10504" max="10504" width="0.7109375" style="342" customWidth="1"/>
    <col min="10505" max="10752" width="0" style="342" hidden="1"/>
    <col min="10753" max="10753" width="5.42578125" style="342" customWidth="1"/>
    <col min="10754" max="10754" width="52.140625" style="342" customWidth="1"/>
    <col min="10755" max="10756" width="16.28515625" style="342" customWidth="1"/>
    <col min="10757" max="10758" width="14.7109375" style="342" customWidth="1"/>
    <col min="10759" max="10759" width="14.85546875" style="342" customWidth="1"/>
    <col min="10760" max="10760" width="0.7109375" style="342" customWidth="1"/>
    <col min="10761" max="11008" width="0" style="342" hidden="1"/>
    <col min="11009" max="11009" width="5.42578125" style="342" customWidth="1"/>
    <col min="11010" max="11010" width="52.140625" style="342" customWidth="1"/>
    <col min="11011" max="11012" width="16.28515625" style="342" customWidth="1"/>
    <col min="11013" max="11014" width="14.7109375" style="342" customWidth="1"/>
    <col min="11015" max="11015" width="14.85546875" style="342" customWidth="1"/>
    <col min="11016" max="11016" width="0.7109375" style="342" customWidth="1"/>
    <col min="11017" max="11264" width="0" style="342" hidden="1"/>
    <col min="11265" max="11265" width="5.42578125" style="342" customWidth="1"/>
    <col min="11266" max="11266" width="52.140625" style="342" customWidth="1"/>
    <col min="11267" max="11268" width="16.28515625" style="342" customWidth="1"/>
    <col min="11269" max="11270" width="14.7109375" style="342" customWidth="1"/>
    <col min="11271" max="11271" width="14.85546875" style="342" customWidth="1"/>
    <col min="11272" max="11272" width="0.7109375" style="342" customWidth="1"/>
    <col min="11273" max="11520" width="0" style="342" hidden="1"/>
    <col min="11521" max="11521" width="5.42578125" style="342" customWidth="1"/>
    <col min="11522" max="11522" width="52.140625" style="342" customWidth="1"/>
    <col min="11523" max="11524" width="16.28515625" style="342" customWidth="1"/>
    <col min="11525" max="11526" width="14.7109375" style="342" customWidth="1"/>
    <col min="11527" max="11527" width="14.85546875" style="342" customWidth="1"/>
    <col min="11528" max="11528" width="0.7109375" style="342" customWidth="1"/>
    <col min="11529" max="11776" width="0" style="342" hidden="1"/>
    <col min="11777" max="11777" width="5.42578125" style="342" customWidth="1"/>
    <col min="11778" max="11778" width="52.140625" style="342" customWidth="1"/>
    <col min="11779" max="11780" width="16.28515625" style="342" customWidth="1"/>
    <col min="11781" max="11782" width="14.7109375" style="342" customWidth="1"/>
    <col min="11783" max="11783" width="14.85546875" style="342" customWidth="1"/>
    <col min="11784" max="11784" width="0.7109375" style="342" customWidth="1"/>
    <col min="11785" max="12032" width="0" style="342" hidden="1"/>
    <col min="12033" max="12033" width="5.42578125" style="342" customWidth="1"/>
    <col min="12034" max="12034" width="52.140625" style="342" customWidth="1"/>
    <col min="12035" max="12036" width="16.28515625" style="342" customWidth="1"/>
    <col min="12037" max="12038" width="14.7109375" style="342" customWidth="1"/>
    <col min="12039" max="12039" width="14.85546875" style="342" customWidth="1"/>
    <col min="12040" max="12040" width="0.7109375" style="342" customWidth="1"/>
    <col min="12041" max="12288" width="0" style="342" hidden="1"/>
    <col min="12289" max="12289" width="5.42578125" style="342" customWidth="1"/>
    <col min="12290" max="12290" width="52.140625" style="342" customWidth="1"/>
    <col min="12291" max="12292" width="16.28515625" style="342" customWidth="1"/>
    <col min="12293" max="12294" width="14.7109375" style="342" customWidth="1"/>
    <col min="12295" max="12295" width="14.85546875" style="342" customWidth="1"/>
    <col min="12296" max="12296" width="0.7109375" style="342" customWidth="1"/>
    <col min="12297" max="12544" width="0" style="342" hidden="1"/>
    <col min="12545" max="12545" width="5.42578125" style="342" customWidth="1"/>
    <col min="12546" max="12546" width="52.140625" style="342" customWidth="1"/>
    <col min="12547" max="12548" width="16.28515625" style="342" customWidth="1"/>
    <col min="12549" max="12550" width="14.7109375" style="342" customWidth="1"/>
    <col min="12551" max="12551" width="14.85546875" style="342" customWidth="1"/>
    <col min="12552" max="12552" width="0.7109375" style="342" customWidth="1"/>
    <col min="12553" max="12800" width="0" style="342" hidden="1"/>
    <col min="12801" max="12801" width="5.42578125" style="342" customWidth="1"/>
    <col min="12802" max="12802" width="52.140625" style="342" customWidth="1"/>
    <col min="12803" max="12804" width="16.28515625" style="342" customWidth="1"/>
    <col min="12805" max="12806" width="14.7109375" style="342" customWidth="1"/>
    <col min="12807" max="12807" width="14.85546875" style="342" customWidth="1"/>
    <col min="12808" max="12808" width="0.7109375" style="342" customWidth="1"/>
    <col min="12809" max="13056" width="0" style="342" hidden="1"/>
    <col min="13057" max="13057" width="5.42578125" style="342" customWidth="1"/>
    <col min="13058" max="13058" width="52.140625" style="342" customWidth="1"/>
    <col min="13059" max="13060" width="16.28515625" style="342" customWidth="1"/>
    <col min="13061" max="13062" width="14.7109375" style="342" customWidth="1"/>
    <col min="13063" max="13063" width="14.85546875" style="342" customWidth="1"/>
    <col min="13064" max="13064" width="0.7109375" style="342" customWidth="1"/>
    <col min="13065" max="13312" width="0" style="342" hidden="1"/>
    <col min="13313" max="13313" width="5.42578125" style="342" customWidth="1"/>
    <col min="13314" max="13314" width="52.140625" style="342" customWidth="1"/>
    <col min="13315" max="13316" width="16.28515625" style="342" customWidth="1"/>
    <col min="13317" max="13318" width="14.7109375" style="342" customWidth="1"/>
    <col min="13319" max="13319" width="14.85546875" style="342" customWidth="1"/>
    <col min="13320" max="13320" width="0.7109375" style="342" customWidth="1"/>
    <col min="13321" max="13568" width="0" style="342" hidden="1"/>
    <col min="13569" max="13569" width="5.42578125" style="342" customWidth="1"/>
    <col min="13570" max="13570" width="52.140625" style="342" customWidth="1"/>
    <col min="13571" max="13572" width="16.28515625" style="342" customWidth="1"/>
    <col min="13573" max="13574" width="14.7109375" style="342" customWidth="1"/>
    <col min="13575" max="13575" width="14.85546875" style="342" customWidth="1"/>
    <col min="13576" max="13576" width="0.7109375" style="342" customWidth="1"/>
    <col min="13577" max="13824" width="0" style="342" hidden="1"/>
    <col min="13825" max="13825" width="5.42578125" style="342" customWidth="1"/>
    <col min="13826" max="13826" width="52.140625" style="342" customWidth="1"/>
    <col min="13827" max="13828" width="16.28515625" style="342" customWidth="1"/>
    <col min="13829" max="13830" width="14.7109375" style="342" customWidth="1"/>
    <col min="13831" max="13831" width="14.85546875" style="342" customWidth="1"/>
    <col min="13832" max="13832" width="0.7109375" style="342" customWidth="1"/>
    <col min="13833" max="14080" width="0" style="342" hidden="1"/>
    <col min="14081" max="14081" width="5.42578125" style="342" customWidth="1"/>
    <col min="14082" max="14082" width="52.140625" style="342" customWidth="1"/>
    <col min="14083" max="14084" width="16.28515625" style="342" customWidth="1"/>
    <col min="14085" max="14086" width="14.7109375" style="342" customWidth="1"/>
    <col min="14087" max="14087" width="14.85546875" style="342" customWidth="1"/>
    <col min="14088" max="14088" width="0.7109375" style="342" customWidth="1"/>
    <col min="14089" max="14336" width="0" style="342" hidden="1"/>
    <col min="14337" max="14337" width="5.42578125" style="342" customWidth="1"/>
    <col min="14338" max="14338" width="52.140625" style="342" customWidth="1"/>
    <col min="14339" max="14340" width="16.28515625" style="342" customWidth="1"/>
    <col min="14341" max="14342" width="14.7109375" style="342" customWidth="1"/>
    <col min="14343" max="14343" width="14.85546875" style="342" customWidth="1"/>
    <col min="14344" max="14344" width="0.7109375" style="342" customWidth="1"/>
    <col min="14345" max="14592" width="0" style="342" hidden="1"/>
    <col min="14593" max="14593" width="5.42578125" style="342" customWidth="1"/>
    <col min="14594" max="14594" width="52.140625" style="342" customWidth="1"/>
    <col min="14595" max="14596" width="16.28515625" style="342" customWidth="1"/>
    <col min="14597" max="14598" width="14.7109375" style="342" customWidth="1"/>
    <col min="14599" max="14599" width="14.85546875" style="342" customWidth="1"/>
    <col min="14600" max="14600" width="0.7109375" style="342" customWidth="1"/>
    <col min="14601" max="14848" width="0" style="342" hidden="1"/>
    <col min="14849" max="14849" width="5.42578125" style="342" customWidth="1"/>
    <col min="14850" max="14850" width="52.140625" style="342" customWidth="1"/>
    <col min="14851" max="14852" width="16.28515625" style="342" customWidth="1"/>
    <col min="14853" max="14854" width="14.7109375" style="342" customWidth="1"/>
    <col min="14855" max="14855" width="14.85546875" style="342" customWidth="1"/>
    <col min="14856" max="14856" width="0.7109375" style="342" customWidth="1"/>
    <col min="14857" max="15104" width="0" style="342" hidden="1"/>
    <col min="15105" max="15105" width="5.42578125" style="342" customWidth="1"/>
    <col min="15106" max="15106" width="52.140625" style="342" customWidth="1"/>
    <col min="15107" max="15108" width="16.28515625" style="342" customWidth="1"/>
    <col min="15109" max="15110" width="14.7109375" style="342" customWidth="1"/>
    <col min="15111" max="15111" width="14.85546875" style="342" customWidth="1"/>
    <col min="15112" max="15112" width="0.7109375" style="342" customWidth="1"/>
    <col min="15113" max="15360" width="0" style="342" hidden="1"/>
    <col min="15361" max="15361" width="5.42578125" style="342" customWidth="1"/>
    <col min="15362" max="15362" width="52.140625" style="342" customWidth="1"/>
    <col min="15363" max="15364" width="16.28515625" style="342" customWidth="1"/>
    <col min="15365" max="15366" width="14.7109375" style="342" customWidth="1"/>
    <col min="15367" max="15367" width="14.85546875" style="342" customWidth="1"/>
    <col min="15368" max="15368" width="0.7109375" style="342" customWidth="1"/>
    <col min="15369" max="15616" width="0" style="342" hidden="1"/>
    <col min="15617" max="15617" width="5.42578125" style="342" customWidth="1"/>
    <col min="15618" max="15618" width="52.140625" style="342" customWidth="1"/>
    <col min="15619" max="15620" width="16.28515625" style="342" customWidth="1"/>
    <col min="15621" max="15622" width="14.7109375" style="342" customWidth="1"/>
    <col min="15623" max="15623" width="14.85546875" style="342" customWidth="1"/>
    <col min="15624" max="15624" width="0.7109375" style="342" customWidth="1"/>
    <col min="15625" max="15872" width="0" style="342" hidden="1"/>
    <col min="15873" max="15873" width="5.42578125" style="342" customWidth="1"/>
    <col min="15874" max="15874" width="52.140625" style="342" customWidth="1"/>
    <col min="15875" max="15876" width="16.28515625" style="342" customWidth="1"/>
    <col min="15877" max="15878" width="14.7109375" style="342" customWidth="1"/>
    <col min="15879" max="15879" width="14.85546875" style="342" customWidth="1"/>
    <col min="15880" max="15880" width="0.7109375" style="342" customWidth="1"/>
    <col min="15881" max="16128" width="0" style="342" hidden="1"/>
    <col min="16129" max="16129" width="5.42578125" style="342" customWidth="1"/>
    <col min="16130" max="16130" width="52.140625" style="342" customWidth="1"/>
    <col min="16131" max="16132" width="16.28515625" style="342" customWidth="1"/>
    <col min="16133" max="16134" width="14.7109375" style="342" customWidth="1"/>
    <col min="16135" max="16135" width="14.85546875" style="342" customWidth="1"/>
    <col min="16136" max="16136" width="0.7109375" style="342" customWidth="1"/>
    <col min="16137" max="16384" width="0" style="342" hidden="1"/>
  </cols>
  <sheetData>
    <row r="1" spans="1:7" ht="28.9" customHeight="1">
      <c r="A1" s="516" t="s">
        <v>1122</v>
      </c>
      <c r="B1" s="516"/>
      <c r="C1" s="516"/>
      <c r="D1" s="516"/>
      <c r="E1" s="516"/>
      <c r="F1" s="516"/>
      <c r="G1" s="516"/>
    </row>
    <row r="2" spans="1:7" ht="15.75">
      <c r="A2" s="521" t="str">
        <f>'ESTIMACIÓN DE INGRESOS'!A2:C2</f>
        <v>Nombre del Municipio: CAÑADAS DE OBREGÓN</v>
      </c>
      <c r="B2" s="521"/>
      <c r="C2" s="521"/>
      <c r="D2" s="521"/>
      <c r="E2" s="521"/>
      <c r="F2" s="521"/>
      <c r="G2" s="521"/>
    </row>
    <row r="3" spans="1:7" ht="49.5" customHeight="1">
      <c r="A3" s="517"/>
      <c r="B3" s="518"/>
      <c r="C3" s="395" t="s">
        <v>66</v>
      </c>
      <c r="D3" s="395" t="s">
        <v>1067</v>
      </c>
      <c r="E3" s="395" t="s">
        <v>1080</v>
      </c>
      <c r="F3" s="395" t="s">
        <v>1081</v>
      </c>
      <c r="G3" s="395" t="s">
        <v>1082</v>
      </c>
    </row>
    <row r="4" spans="1:7" ht="6" customHeight="1">
      <c r="A4" s="396"/>
      <c r="B4" s="397"/>
      <c r="C4" s="398"/>
      <c r="D4" s="398"/>
      <c r="E4" s="398"/>
      <c r="F4" s="398"/>
      <c r="G4" s="398"/>
    </row>
    <row r="5" spans="1:7" s="344" customFormat="1" ht="14.45" customHeight="1">
      <c r="A5" s="514" t="s">
        <v>1068</v>
      </c>
      <c r="B5" s="515"/>
      <c r="C5" s="334"/>
      <c r="D5" s="334"/>
      <c r="E5" s="334"/>
      <c r="F5" s="334"/>
      <c r="G5" s="334"/>
    </row>
    <row r="6" spans="1:7" s="344" customFormat="1" ht="30">
      <c r="A6" s="394"/>
      <c r="B6" s="399" t="s">
        <v>1120</v>
      </c>
      <c r="C6" s="400"/>
      <c r="D6" s="401"/>
      <c r="E6" s="400"/>
      <c r="F6" s="400"/>
      <c r="G6" s="400"/>
    </row>
    <row r="7" spans="1:7" s="344" customFormat="1">
      <c r="A7" s="394"/>
      <c r="B7" s="402" t="s">
        <v>1121</v>
      </c>
      <c r="C7" s="403"/>
      <c r="D7" s="404"/>
      <c r="E7" s="403"/>
      <c r="F7" s="403"/>
      <c r="G7" s="403"/>
    </row>
    <row r="8" spans="1:7" s="344" customFormat="1" ht="14.45" customHeight="1">
      <c r="A8" s="514" t="s">
        <v>1083</v>
      </c>
      <c r="B8" s="515"/>
      <c r="C8" s="334"/>
      <c r="D8" s="334"/>
      <c r="E8" s="334"/>
      <c r="F8" s="334"/>
      <c r="G8" s="334"/>
    </row>
    <row r="9" spans="1:7" s="344" customFormat="1">
      <c r="A9" s="394"/>
      <c r="B9" s="393" t="s">
        <v>1069</v>
      </c>
      <c r="C9" s="334"/>
      <c r="D9" s="334"/>
      <c r="E9" s="334"/>
      <c r="F9" s="334"/>
      <c r="G9" s="334"/>
    </row>
    <row r="10" spans="1:7" s="344" customFormat="1">
      <c r="A10" s="394"/>
      <c r="B10" s="402" t="s">
        <v>1142</v>
      </c>
      <c r="C10" s="403"/>
      <c r="D10" s="404"/>
      <c r="E10" s="403"/>
      <c r="F10" s="403"/>
      <c r="G10" s="403"/>
    </row>
    <row r="11" spans="1:7" s="344" customFormat="1">
      <c r="A11" s="394"/>
      <c r="B11" s="402" t="s">
        <v>1141</v>
      </c>
      <c r="C11" s="403"/>
      <c r="D11" s="404"/>
      <c r="E11" s="403"/>
      <c r="F11" s="403"/>
      <c r="G11" s="403"/>
    </row>
    <row r="12" spans="1:7" s="344" customFormat="1">
      <c r="A12" s="394"/>
      <c r="B12" s="402" t="s">
        <v>1140</v>
      </c>
      <c r="C12" s="403"/>
      <c r="D12" s="404"/>
      <c r="E12" s="403"/>
      <c r="F12" s="403"/>
      <c r="G12" s="403"/>
    </row>
    <row r="13" spans="1:7" s="344" customFormat="1">
      <c r="A13" s="394"/>
      <c r="B13" s="393" t="s">
        <v>1070</v>
      </c>
      <c r="C13" s="334"/>
      <c r="D13" s="334"/>
      <c r="E13" s="334"/>
      <c r="F13" s="334"/>
      <c r="G13" s="334"/>
    </row>
    <row r="14" spans="1:7" s="344" customFormat="1">
      <c r="A14" s="394"/>
      <c r="B14" s="402" t="s">
        <v>1142</v>
      </c>
      <c r="C14" s="403"/>
      <c r="D14" s="404"/>
      <c r="E14" s="403"/>
      <c r="F14" s="403"/>
      <c r="G14" s="403"/>
    </row>
    <row r="15" spans="1:7" s="344" customFormat="1">
      <c r="A15" s="394"/>
      <c r="B15" s="402" t="s">
        <v>1141</v>
      </c>
      <c r="C15" s="403"/>
      <c r="D15" s="404"/>
      <c r="E15" s="403"/>
      <c r="F15" s="403"/>
      <c r="G15" s="403"/>
    </row>
    <row r="16" spans="1:7" s="344" customFormat="1">
      <c r="A16" s="394"/>
      <c r="B16" s="402" t="s">
        <v>1140</v>
      </c>
      <c r="C16" s="403"/>
      <c r="D16" s="404"/>
      <c r="E16" s="403"/>
      <c r="F16" s="403"/>
      <c r="G16" s="403"/>
    </row>
    <row r="17" spans="1:7" s="344" customFormat="1">
      <c r="A17" s="394"/>
      <c r="B17" s="393" t="s">
        <v>1071</v>
      </c>
      <c r="C17" s="334"/>
      <c r="D17" s="334"/>
      <c r="E17" s="334"/>
      <c r="F17" s="334"/>
      <c r="G17" s="334"/>
    </row>
    <row r="18" spans="1:7" s="344" customFormat="1">
      <c r="A18" s="394"/>
      <c r="B18" s="405" t="s">
        <v>1139</v>
      </c>
      <c r="C18" s="403"/>
      <c r="D18" s="404"/>
      <c r="E18" s="403"/>
      <c r="F18" s="403"/>
      <c r="G18" s="403"/>
    </row>
    <row r="19" spans="1:7" s="344" customFormat="1" ht="30">
      <c r="A19" s="394"/>
      <c r="B19" s="405" t="s">
        <v>1138</v>
      </c>
      <c r="C19" s="403"/>
      <c r="D19" s="404"/>
      <c r="E19" s="403"/>
      <c r="F19" s="403"/>
      <c r="G19" s="403"/>
    </row>
    <row r="20" spans="1:7" s="344" customFormat="1" ht="30">
      <c r="A20" s="394"/>
      <c r="B20" s="405" t="s">
        <v>1137</v>
      </c>
      <c r="C20" s="403"/>
      <c r="D20" s="404"/>
      <c r="E20" s="403"/>
      <c r="F20" s="403"/>
      <c r="G20" s="403"/>
    </row>
    <row r="21" spans="1:7" s="344" customFormat="1">
      <c r="A21" s="394"/>
      <c r="B21" s="405" t="s">
        <v>1136</v>
      </c>
      <c r="C21" s="403"/>
      <c r="D21" s="404"/>
      <c r="E21" s="403"/>
      <c r="F21" s="403"/>
      <c r="G21" s="403"/>
    </row>
    <row r="22" spans="1:7" s="344" customFormat="1">
      <c r="A22" s="394"/>
      <c r="B22" s="405" t="s">
        <v>1072</v>
      </c>
      <c r="C22" s="403"/>
      <c r="D22" s="404"/>
      <c r="E22" s="403"/>
      <c r="F22" s="403"/>
      <c r="G22" s="403"/>
    </row>
    <row r="23" spans="1:7" s="344" customFormat="1">
      <c r="A23" s="394"/>
      <c r="B23" s="405" t="s">
        <v>1135</v>
      </c>
      <c r="C23" s="403"/>
      <c r="D23" s="404"/>
      <c r="E23" s="403"/>
      <c r="F23" s="403"/>
      <c r="G23" s="403"/>
    </row>
    <row r="24" spans="1:7" s="344" customFormat="1" ht="14.45" customHeight="1">
      <c r="A24" s="514" t="s">
        <v>1084</v>
      </c>
      <c r="B24" s="515"/>
      <c r="C24" s="334"/>
      <c r="D24" s="334"/>
      <c r="E24" s="334"/>
      <c r="F24" s="334"/>
      <c r="G24" s="334"/>
    </row>
    <row r="25" spans="1:7" s="344" customFormat="1">
      <c r="A25" s="406"/>
      <c r="B25" s="402" t="s">
        <v>1073</v>
      </c>
      <c r="C25" s="403"/>
      <c r="D25" s="404"/>
      <c r="E25" s="407"/>
      <c r="F25" s="403"/>
      <c r="G25" s="403"/>
    </row>
    <row r="26" spans="1:7" s="344" customFormat="1" ht="14.45" customHeight="1">
      <c r="A26" s="514" t="s">
        <v>1085</v>
      </c>
      <c r="B26" s="515"/>
      <c r="C26" s="334"/>
      <c r="D26" s="334"/>
      <c r="E26" s="334"/>
      <c r="F26" s="334"/>
      <c r="G26" s="334"/>
    </row>
    <row r="27" spans="1:7" s="344" customFormat="1">
      <c r="A27" s="394"/>
      <c r="B27" s="402" t="s">
        <v>1069</v>
      </c>
      <c r="C27" s="403"/>
      <c r="D27" s="404"/>
      <c r="E27" s="407"/>
      <c r="F27" s="403"/>
      <c r="G27" s="403"/>
    </row>
    <row r="28" spans="1:7" s="344" customFormat="1">
      <c r="A28" s="394"/>
      <c r="B28" s="402" t="s">
        <v>1070</v>
      </c>
      <c r="C28" s="403"/>
      <c r="D28" s="404"/>
      <c r="E28" s="407"/>
      <c r="F28" s="403"/>
      <c r="G28" s="403"/>
    </row>
    <row r="29" spans="1:7" s="344" customFormat="1">
      <c r="A29" s="394"/>
      <c r="B29" s="402" t="s">
        <v>1074</v>
      </c>
      <c r="C29" s="403"/>
      <c r="D29" s="404"/>
      <c r="E29" s="407"/>
      <c r="F29" s="403"/>
      <c r="G29" s="403"/>
    </row>
    <row r="30" spans="1:7" s="344" customFormat="1" ht="14.45" customHeight="1">
      <c r="A30" s="514" t="s">
        <v>1134</v>
      </c>
      <c r="B30" s="515"/>
      <c r="C30" s="334"/>
      <c r="D30" s="334"/>
      <c r="E30" s="334"/>
      <c r="F30" s="334"/>
      <c r="G30" s="334"/>
    </row>
    <row r="31" spans="1:7" s="344" customFormat="1">
      <c r="A31" s="406"/>
      <c r="B31" s="402" t="s">
        <v>1075</v>
      </c>
      <c r="C31" s="403"/>
      <c r="D31" s="404"/>
      <c r="E31" s="407"/>
      <c r="F31" s="403"/>
      <c r="G31" s="403"/>
    </row>
    <row r="32" spans="1:7" s="344" customFormat="1">
      <c r="A32" s="406"/>
      <c r="B32" s="402" t="s">
        <v>1076</v>
      </c>
      <c r="C32" s="403"/>
      <c r="D32" s="404"/>
      <c r="E32" s="407"/>
      <c r="F32" s="403"/>
      <c r="G32" s="403"/>
    </row>
    <row r="33" spans="1:7" s="344" customFormat="1">
      <c r="A33" s="408"/>
      <c r="B33" s="402" t="s">
        <v>1077</v>
      </c>
      <c r="C33" s="403"/>
      <c r="D33" s="404"/>
      <c r="E33" s="407"/>
      <c r="F33" s="403"/>
      <c r="G33" s="403"/>
    </row>
    <row r="34" spans="1:7" s="344" customFormat="1" ht="14.45" customHeight="1">
      <c r="A34" s="514" t="s">
        <v>1133</v>
      </c>
      <c r="B34" s="515"/>
      <c r="C34" s="334"/>
      <c r="D34" s="334"/>
      <c r="E34" s="334"/>
      <c r="F34" s="334"/>
      <c r="G34" s="334"/>
    </row>
    <row r="35" spans="1:7" s="344" customFormat="1" ht="14.45" customHeight="1">
      <c r="A35" s="514" t="s">
        <v>1132</v>
      </c>
      <c r="B35" s="515"/>
      <c r="C35" s="334"/>
      <c r="D35" s="334"/>
      <c r="E35" s="334"/>
      <c r="F35" s="334"/>
      <c r="G35" s="334"/>
    </row>
    <row r="36" spans="1:7" s="344" customFormat="1">
      <c r="A36" s="394"/>
      <c r="B36" s="402" t="s">
        <v>1131</v>
      </c>
      <c r="C36" s="403"/>
      <c r="D36" s="404"/>
      <c r="E36" s="407"/>
      <c r="F36" s="403"/>
      <c r="G36" s="403"/>
    </row>
    <row r="37" spans="1:7" s="344" customFormat="1">
      <c r="A37" s="394"/>
      <c r="B37" s="402" t="s">
        <v>1078</v>
      </c>
      <c r="C37" s="403"/>
      <c r="D37" s="404"/>
      <c r="E37" s="407"/>
      <c r="F37" s="403"/>
      <c r="G37" s="403"/>
    </row>
    <row r="38" spans="1:7" s="344" customFormat="1">
      <c r="A38" s="394"/>
      <c r="B38" s="402" t="s">
        <v>1079</v>
      </c>
      <c r="C38" s="403"/>
      <c r="D38" s="404"/>
      <c r="E38" s="407"/>
      <c r="F38" s="403"/>
      <c r="G38" s="403"/>
    </row>
    <row r="39" spans="1:7" s="344" customFormat="1" ht="30.75" customHeight="1">
      <c r="A39" s="519" t="s">
        <v>1130</v>
      </c>
      <c r="B39" s="520"/>
      <c r="C39" s="334"/>
      <c r="D39" s="334"/>
      <c r="E39" s="334"/>
      <c r="F39" s="334"/>
      <c r="G39" s="334"/>
    </row>
    <row r="40" spans="1:7" s="344" customFormat="1">
      <c r="A40" s="394"/>
      <c r="B40" s="402" t="s">
        <v>1129</v>
      </c>
      <c r="C40" s="403"/>
      <c r="D40" s="404"/>
      <c r="E40" s="407"/>
      <c r="F40" s="403"/>
      <c r="G40" s="403"/>
    </row>
    <row r="41" spans="1:7" s="344" customFormat="1">
      <c r="A41" s="394"/>
      <c r="B41" s="402" t="s">
        <v>1127</v>
      </c>
      <c r="C41" s="403"/>
      <c r="D41" s="404"/>
      <c r="E41" s="407"/>
      <c r="F41" s="403"/>
      <c r="G41" s="403"/>
    </row>
    <row r="42" spans="1:7" s="344" customFormat="1">
      <c r="A42" s="406"/>
      <c r="B42" s="402" t="s">
        <v>1033</v>
      </c>
      <c r="C42" s="403"/>
      <c r="D42" s="404"/>
      <c r="E42" s="407"/>
      <c r="F42" s="403"/>
      <c r="G42" s="403"/>
    </row>
    <row r="43" spans="1:7" s="344" customFormat="1" ht="14.45" customHeight="1">
      <c r="A43" s="514" t="s">
        <v>1086</v>
      </c>
      <c r="B43" s="515"/>
      <c r="C43" s="334"/>
      <c r="D43" s="334"/>
      <c r="E43" s="334"/>
      <c r="F43" s="334"/>
      <c r="G43" s="334"/>
    </row>
    <row r="44" spans="1:7" s="344" customFormat="1">
      <c r="A44" s="394"/>
      <c r="B44" s="402" t="s">
        <v>1129</v>
      </c>
      <c r="C44" s="403"/>
      <c r="D44" s="404"/>
      <c r="E44" s="407"/>
      <c r="F44" s="403"/>
      <c r="G44" s="403"/>
    </row>
    <row r="45" spans="1:7" s="344" customFormat="1">
      <c r="A45" s="394"/>
      <c r="B45" s="402" t="s">
        <v>1127</v>
      </c>
      <c r="C45" s="403"/>
      <c r="D45" s="404"/>
      <c r="E45" s="407"/>
      <c r="F45" s="403"/>
      <c r="G45" s="403"/>
    </row>
    <row r="46" spans="1:7" s="344" customFormat="1" ht="14.45" customHeight="1">
      <c r="A46" s="514" t="s">
        <v>1128</v>
      </c>
      <c r="B46" s="515"/>
      <c r="C46" s="334"/>
      <c r="D46" s="334"/>
      <c r="E46" s="334"/>
      <c r="F46" s="334"/>
      <c r="G46" s="334"/>
    </row>
    <row r="47" spans="1:7" s="344" customFormat="1">
      <c r="A47" s="394"/>
      <c r="B47" s="402" t="s">
        <v>1126</v>
      </c>
      <c r="C47" s="403"/>
      <c r="D47" s="404"/>
      <c r="E47" s="407"/>
      <c r="F47" s="403"/>
      <c r="G47" s="403"/>
    </row>
    <row r="48" spans="1:7" s="344" customFormat="1">
      <c r="A48" s="394"/>
      <c r="B48" s="402" t="s">
        <v>1125</v>
      </c>
      <c r="C48" s="403"/>
      <c r="D48" s="404"/>
      <c r="E48" s="407"/>
      <c r="F48" s="403"/>
      <c r="G48" s="403"/>
    </row>
    <row r="49" spans="1:7" s="344" customFormat="1" ht="14.45" customHeight="1">
      <c r="A49" s="514" t="s">
        <v>1087</v>
      </c>
      <c r="B49" s="515"/>
      <c r="C49" s="334"/>
      <c r="D49" s="334"/>
      <c r="E49" s="334"/>
      <c r="F49" s="334"/>
      <c r="G49" s="334"/>
    </row>
    <row r="50" spans="1:7" s="344" customFormat="1">
      <c r="A50" s="394"/>
      <c r="B50" s="402" t="s">
        <v>1123</v>
      </c>
      <c r="C50" s="403"/>
      <c r="D50" s="404"/>
      <c r="E50" s="407"/>
      <c r="F50" s="403"/>
      <c r="G50" s="403"/>
    </row>
    <row r="51" spans="1:7" s="344" customFormat="1">
      <c r="A51" s="408"/>
      <c r="B51" s="402" t="s">
        <v>1124</v>
      </c>
      <c r="C51" s="403"/>
      <c r="D51" s="404"/>
      <c r="E51" s="407"/>
      <c r="F51" s="403"/>
      <c r="G51" s="403"/>
    </row>
    <row r="52" spans="1:7" s="344" customFormat="1" ht="14.25">
      <c r="A52" s="345"/>
      <c r="B52" s="346"/>
      <c r="C52" s="347"/>
      <c r="D52" s="348"/>
      <c r="E52" s="347"/>
      <c r="F52" s="347"/>
      <c r="G52" s="347"/>
    </row>
    <row r="53" spans="1:7" s="344" customFormat="1" ht="14.25">
      <c r="A53" s="345"/>
      <c r="B53" s="346"/>
      <c r="C53" s="347"/>
      <c r="D53" s="348"/>
      <c r="E53" s="347"/>
      <c r="F53" s="347"/>
      <c r="G53" s="347"/>
    </row>
    <row r="54" spans="1:7" s="350" customFormat="1">
      <c r="A54" s="349"/>
      <c r="B54" s="349"/>
      <c r="C54" s="347"/>
      <c r="D54" s="348"/>
      <c r="E54" s="347"/>
      <c r="F54" s="347"/>
      <c r="G54" s="347"/>
    </row>
    <row r="55" spans="1:7" s="350" customFormat="1">
      <c r="A55" s="349"/>
      <c r="B55" s="349"/>
      <c r="C55" s="347"/>
      <c r="D55" s="348"/>
      <c r="E55" s="347"/>
      <c r="F55" s="347"/>
      <c r="G55" s="347"/>
    </row>
    <row r="56" spans="1:7" s="350" customFormat="1">
      <c r="A56" s="349"/>
      <c r="B56" s="349"/>
      <c r="C56" s="347"/>
      <c r="D56" s="348"/>
      <c r="E56" s="347"/>
      <c r="F56" s="347"/>
      <c r="G56" s="347"/>
    </row>
    <row r="57" spans="1:7" s="351" customFormat="1" ht="15.75">
      <c r="B57" s="358"/>
      <c r="C57" s="352"/>
      <c r="D57" s="352"/>
      <c r="E57" s="357"/>
      <c r="F57" s="352"/>
      <c r="G57" s="352"/>
    </row>
    <row r="58" spans="1:7">
      <c r="B58" s="353"/>
      <c r="E58" s="354"/>
      <c r="F58" s="354"/>
      <c r="G58" s="342"/>
    </row>
    <row r="59" spans="1:7">
      <c r="E59" s="354"/>
    </row>
    <row r="60" spans="1:7">
      <c r="B60" s="353"/>
      <c r="E60" s="354"/>
    </row>
    <row r="61" spans="1:7"/>
    <row r="62" spans="1:7" ht="44.25">
      <c r="D62" s="355"/>
    </row>
    <row r="63" spans="1:7"/>
    <row r="64" spans="1:7" ht="15" customHeight="1">
      <c r="E64" s="356"/>
      <c r="F64" s="356"/>
      <c r="G64" s="356"/>
    </row>
    <row r="65" spans="4:7" ht="15" hidden="1" customHeight="1">
      <c r="D65" s="356"/>
      <c r="E65" s="356"/>
      <c r="F65" s="356"/>
      <c r="G65" s="356"/>
    </row>
    <row r="66" spans="4:7" ht="15" hidden="1" customHeight="1">
      <c r="D66" s="356"/>
      <c r="E66" s="356"/>
      <c r="F66" s="356"/>
      <c r="G66" s="356"/>
    </row>
    <row r="67" spans="4:7" ht="15" hidden="1" customHeight="1">
      <c r="D67" s="356"/>
      <c r="E67" s="356"/>
      <c r="F67" s="356"/>
      <c r="G67" s="356"/>
    </row>
    <row r="68" spans="4:7"/>
    <row r="69" spans="4:7"/>
    <row r="70" spans="4:7"/>
    <row r="71" spans="4:7"/>
    <row r="72" spans="4:7"/>
    <row r="73" spans="4:7"/>
    <row r="74" spans="4:7"/>
    <row r="75" spans="4:7"/>
    <row r="76" spans="4:7"/>
    <row r="77" spans="4:7"/>
    <row r="78" spans="4:7"/>
    <row r="79" spans="4:7"/>
    <row r="80" spans="4:7"/>
    <row r="81"/>
    <row r="82"/>
    <row r="83"/>
    <row r="84"/>
    <row r="85"/>
    <row r="86"/>
    <row r="87"/>
    <row r="88"/>
    <row r="89"/>
    <row r="90"/>
    <row r="91"/>
    <row r="92"/>
    <row r="93"/>
    <row r="94"/>
    <row r="95" hidden="1"/>
    <row r="96" hidden="1"/>
    <row r="97" hidden="1"/>
    <row r="98" hidden="1"/>
    <row r="99" hidden="1"/>
    <row r="100" hidden="1"/>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ht="15" customHeight="1"/>
  </sheetData>
  <sheetProtection algorithmName="SHA-512" hashValue="OKyVsuOjLhDcTeNajJTilsjJxft8oCQTTVVfBqJfpPg+qvlgWumR69+Eis6X4W0xCaZemufUD4D601F7tPLxKQ==" saltValue="MqwiKDq7WQGqOzidD9CC7A==" spinCount="100000" sheet="1" objects="1" scenarios="1"/>
  <mergeCells count="14">
    <mergeCell ref="A1:G1"/>
    <mergeCell ref="A3:B3"/>
    <mergeCell ref="A5:B5"/>
    <mergeCell ref="A39:B39"/>
    <mergeCell ref="A2:G2"/>
    <mergeCell ref="A43:B43"/>
    <mergeCell ref="A46:B46"/>
    <mergeCell ref="A49:B49"/>
    <mergeCell ref="A8:B8"/>
    <mergeCell ref="A24:B24"/>
    <mergeCell ref="A26:B26"/>
    <mergeCell ref="A30:B30"/>
    <mergeCell ref="A34:B34"/>
    <mergeCell ref="A35:B35"/>
  </mergeCells>
  <pageMargins left="0.51181102362204722" right="0.51181102362204722" top="0.74803149606299213" bottom="0.74803149606299213" header="0.31496062992125984" footer="0.31496062992125984"/>
  <pageSetup scale="70" orientation="portrait" horizontalDpi="4294967295" verticalDpi="4294967295" r:id="rId1"/>
  <headerFooter>
    <oddFooter>&amp;L&amp;"-,Cursiva"&amp;10Ejercicio Fiscal 2019&amp;R&amp;"-,Cursiva"&amp;10Página &amp;P de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DU160"/>
  <sheetViews>
    <sheetView showGridLines="0" view="pageBreakPreview" zoomScale="60" zoomScaleNormal="85" workbookViewId="0">
      <selection activeCell="P82" sqref="P82:AC82"/>
    </sheetView>
  </sheetViews>
  <sheetFormatPr baseColWidth="10" defaultRowHeight="15"/>
  <cols>
    <col min="1" max="9" width="1.7109375" customWidth="1"/>
    <col min="10" max="11" width="3.140625" customWidth="1"/>
    <col min="12" max="12" width="1.7109375" customWidth="1"/>
    <col min="13" max="13" width="3.140625" customWidth="1"/>
    <col min="14" max="14" width="3" customWidth="1"/>
    <col min="15" max="15" width="4" customWidth="1"/>
    <col min="16" max="25" width="1.7109375" customWidth="1"/>
    <col min="26" max="26" width="3.5703125" customWidth="1"/>
    <col min="27" max="27" width="1.7109375" customWidth="1"/>
    <col min="28" max="28" width="5.28515625" customWidth="1"/>
    <col min="29" max="39" width="1.7109375" customWidth="1"/>
    <col min="40" max="40" width="3.5703125" customWidth="1"/>
    <col min="41" max="57" width="1.7109375" customWidth="1"/>
    <col min="58" max="58" width="2.5703125" customWidth="1"/>
    <col min="59" max="105" width="1.7109375" customWidth="1"/>
    <col min="106" max="106" width="1" customWidth="1"/>
    <col min="107" max="107" width="1.7109375" customWidth="1"/>
    <col min="108" max="108" width="0.42578125" customWidth="1"/>
    <col min="109" max="120" width="1.7109375" customWidth="1"/>
  </cols>
  <sheetData>
    <row r="1" spans="1:125" ht="24" customHeight="1" thickTop="1">
      <c r="A1" s="596" t="s">
        <v>913</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c r="AW1" s="597"/>
      <c r="AX1" s="597"/>
      <c r="AY1" s="597"/>
      <c r="AZ1" s="597"/>
      <c r="BA1" s="597"/>
      <c r="BB1" s="597"/>
      <c r="BC1" s="597"/>
      <c r="BD1" s="597"/>
      <c r="BE1" s="597"/>
      <c r="BF1" s="597"/>
      <c r="BG1" s="597"/>
      <c r="BH1" s="597"/>
      <c r="BI1" s="597"/>
      <c r="BJ1" s="597"/>
      <c r="BK1" s="597"/>
      <c r="BL1" s="597"/>
      <c r="BM1" s="597"/>
      <c r="BN1" s="597"/>
      <c r="BO1" s="597"/>
      <c r="BP1" s="597"/>
      <c r="BQ1" s="597"/>
      <c r="BR1" s="597"/>
      <c r="BS1" s="597"/>
      <c r="BT1" s="597"/>
      <c r="BU1" s="597"/>
      <c r="BV1" s="597"/>
      <c r="BW1" s="597"/>
      <c r="BX1" s="597"/>
      <c r="BY1" s="597"/>
      <c r="BZ1" s="597"/>
      <c r="CA1" s="597"/>
      <c r="CB1" s="597"/>
      <c r="CC1" s="597"/>
      <c r="CD1" s="597"/>
      <c r="CE1" s="597"/>
      <c r="CF1" s="597"/>
      <c r="CG1" s="597"/>
      <c r="CH1" s="597"/>
      <c r="CI1" s="597"/>
      <c r="CJ1" s="597"/>
      <c r="CK1" s="597"/>
      <c r="CL1" s="597"/>
      <c r="CM1" s="597"/>
      <c r="CN1" s="597"/>
      <c r="CO1" s="597"/>
      <c r="CP1" s="597"/>
      <c r="CQ1" s="597"/>
      <c r="CR1" s="597"/>
      <c r="CS1" s="597"/>
      <c r="CT1" s="597"/>
      <c r="CU1" s="597"/>
      <c r="CV1" s="597"/>
      <c r="CW1" s="597"/>
      <c r="CX1" s="597"/>
      <c r="CY1" s="597"/>
      <c r="CZ1" s="597"/>
      <c r="DA1" s="597"/>
      <c r="DB1" s="597"/>
      <c r="DC1" s="597"/>
      <c r="DD1" s="597"/>
      <c r="DE1" s="598"/>
    </row>
    <row r="2" spans="1:125" ht="17.25" customHeight="1">
      <c r="A2" s="612" t="str">
        <f>'ESTIMACIÓN DE INGRESOS'!A2:C2</f>
        <v>Nombre del Municipio: CAÑADAS DE OBREGÓN</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c r="BD2" s="613"/>
      <c r="BE2" s="613"/>
      <c r="BF2" s="613"/>
      <c r="BG2" s="613"/>
      <c r="BH2" s="613"/>
      <c r="BI2" s="613"/>
      <c r="BJ2" s="613"/>
      <c r="BK2" s="613"/>
      <c r="BL2" s="613"/>
      <c r="BM2" s="613"/>
      <c r="BN2" s="613"/>
      <c r="BO2" s="613"/>
      <c r="BP2" s="613"/>
      <c r="BQ2" s="613"/>
      <c r="BR2" s="613"/>
      <c r="BS2" s="613"/>
      <c r="BT2" s="613"/>
      <c r="BU2" s="613"/>
      <c r="BV2" s="613"/>
      <c r="BW2" s="613"/>
      <c r="BX2" s="613"/>
      <c r="BY2" s="613"/>
      <c r="BZ2" s="613"/>
      <c r="CA2" s="613"/>
      <c r="CB2" s="613"/>
      <c r="CC2" s="613"/>
      <c r="CD2" s="613"/>
      <c r="CE2" s="613"/>
      <c r="CF2" s="613"/>
      <c r="CG2" s="613"/>
      <c r="CH2" s="613"/>
      <c r="CI2" s="613"/>
      <c r="CJ2" s="613"/>
      <c r="CK2" s="613"/>
      <c r="CL2" s="613"/>
      <c r="CM2" s="613"/>
      <c r="CN2" s="613"/>
      <c r="CO2" s="613"/>
      <c r="CP2" s="613"/>
      <c r="CQ2" s="613"/>
      <c r="CR2" s="613"/>
      <c r="CS2" s="613"/>
      <c r="CT2" s="613"/>
      <c r="CU2" s="613"/>
      <c r="CV2" s="613"/>
      <c r="CW2" s="613"/>
      <c r="CX2" s="613"/>
      <c r="CY2" s="613"/>
      <c r="CZ2" s="613"/>
      <c r="DA2" s="613"/>
      <c r="DB2" s="613"/>
      <c r="DC2" s="613"/>
      <c r="DD2" s="613"/>
      <c r="DE2" s="614"/>
    </row>
    <row r="3" spans="1:125" s="1" customFormat="1" ht="3" customHeight="1">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2"/>
      <c r="DC3" s="62"/>
      <c r="DD3" s="62"/>
      <c r="DE3" s="63"/>
    </row>
    <row r="4" spans="1:125" ht="15" customHeight="1">
      <c r="A4" s="599" t="s">
        <v>564</v>
      </c>
      <c r="B4" s="600"/>
      <c r="C4" s="600"/>
      <c r="D4" s="600"/>
      <c r="E4" s="600"/>
      <c r="F4" s="600"/>
      <c r="G4" s="600"/>
      <c r="H4" s="600"/>
      <c r="I4" s="600"/>
      <c r="J4" s="600"/>
      <c r="K4" s="600"/>
      <c r="L4" s="600"/>
      <c r="M4" s="600"/>
      <c r="N4" s="600"/>
      <c r="O4" s="600"/>
      <c r="P4" s="600" t="s">
        <v>565</v>
      </c>
      <c r="Q4" s="600"/>
      <c r="R4" s="600"/>
      <c r="S4" s="600"/>
      <c r="T4" s="600"/>
      <c r="U4" s="600"/>
      <c r="V4" s="600"/>
      <c r="W4" s="600"/>
      <c r="X4" s="600"/>
      <c r="Y4" s="600"/>
      <c r="Z4" s="600"/>
      <c r="AA4" s="600"/>
      <c r="AB4" s="600"/>
      <c r="AC4" s="600"/>
      <c r="AD4" s="600" t="s">
        <v>30</v>
      </c>
      <c r="AE4" s="600"/>
      <c r="AF4" s="600"/>
      <c r="AG4" s="601" t="s">
        <v>569</v>
      </c>
      <c r="AH4" s="601"/>
      <c r="AI4" s="601"/>
      <c r="AJ4" s="602"/>
      <c r="AK4" s="580" t="s">
        <v>568</v>
      </c>
      <c r="AL4" s="581"/>
      <c r="AM4" s="581"/>
      <c r="AN4" s="581"/>
      <c r="AO4" s="581"/>
      <c r="AP4" s="581"/>
      <c r="AQ4" s="581"/>
      <c r="AR4" s="581"/>
      <c r="AS4" s="581"/>
      <c r="AT4" s="581"/>
      <c r="AU4" s="581"/>
      <c r="AV4" s="581"/>
      <c r="AW4" s="581"/>
      <c r="AX4" s="582"/>
      <c r="AY4" s="580">
        <v>131</v>
      </c>
      <c r="AZ4" s="581"/>
      <c r="BA4" s="581"/>
      <c r="BB4" s="581"/>
      <c r="BC4" s="581"/>
      <c r="BD4" s="581"/>
      <c r="BE4" s="581"/>
      <c r="BF4" s="582"/>
      <c r="BG4" s="580">
        <v>132</v>
      </c>
      <c r="BH4" s="581"/>
      <c r="BI4" s="581"/>
      <c r="BJ4" s="581"/>
      <c r="BK4" s="581"/>
      <c r="BL4" s="581"/>
      <c r="BM4" s="581"/>
      <c r="BN4" s="582"/>
      <c r="BO4" s="580">
        <v>132</v>
      </c>
      <c r="BP4" s="581"/>
      <c r="BQ4" s="581"/>
      <c r="BR4" s="581"/>
      <c r="BS4" s="581"/>
      <c r="BT4" s="581"/>
      <c r="BU4" s="581"/>
      <c r="BV4" s="582"/>
      <c r="BW4" s="580">
        <v>133</v>
      </c>
      <c r="BX4" s="581"/>
      <c r="BY4" s="581"/>
      <c r="BZ4" s="581"/>
      <c r="CA4" s="581"/>
      <c r="CB4" s="581"/>
      <c r="CC4" s="581"/>
      <c r="CD4" s="582"/>
      <c r="CE4" s="580">
        <v>134</v>
      </c>
      <c r="CF4" s="581"/>
      <c r="CG4" s="581"/>
      <c r="CH4" s="581"/>
      <c r="CI4" s="581"/>
      <c r="CJ4" s="581"/>
      <c r="CK4" s="581"/>
      <c r="CL4" s="581"/>
      <c r="CM4" s="582"/>
      <c r="CN4" s="603" t="s">
        <v>1145</v>
      </c>
      <c r="CO4" s="604"/>
      <c r="CP4" s="604"/>
      <c r="CQ4" s="604"/>
      <c r="CR4" s="604"/>
      <c r="CS4" s="604"/>
      <c r="CT4" s="604"/>
      <c r="CU4" s="605"/>
      <c r="CV4" s="603" t="s">
        <v>853</v>
      </c>
      <c r="CW4" s="604"/>
      <c r="CX4" s="604"/>
      <c r="CY4" s="604"/>
      <c r="CZ4" s="604"/>
      <c r="DA4" s="604"/>
      <c r="DB4" s="604"/>
      <c r="DC4" s="604"/>
      <c r="DD4" s="604"/>
      <c r="DE4" s="609"/>
    </row>
    <row r="5" spans="1:125" ht="12.75" customHeight="1">
      <c r="A5" s="599"/>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1"/>
      <c r="AH5" s="601"/>
      <c r="AI5" s="601"/>
      <c r="AJ5" s="602"/>
      <c r="AK5" s="583" t="s">
        <v>566</v>
      </c>
      <c r="AL5" s="584"/>
      <c r="AM5" s="584"/>
      <c r="AN5" s="584"/>
      <c r="AO5" s="584"/>
      <c r="AP5" s="584"/>
      <c r="AQ5" s="584"/>
      <c r="AR5" s="584"/>
      <c r="AS5" s="584"/>
      <c r="AT5" s="584"/>
      <c r="AU5" s="584"/>
      <c r="AV5" s="584"/>
      <c r="AW5" s="584"/>
      <c r="AX5" s="585"/>
      <c r="AY5" s="586" t="s">
        <v>570</v>
      </c>
      <c r="AZ5" s="587"/>
      <c r="BA5" s="587"/>
      <c r="BB5" s="587"/>
      <c r="BC5" s="587"/>
      <c r="BD5" s="587"/>
      <c r="BE5" s="587"/>
      <c r="BF5" s="588"/>
      <c r="BG5" s="586" t="s">
        <v>854</v>
      </c>
      <c r="BH5" s="587"/>
      <c r="BI5" s="587"/>
      <c r="BJ5" s="587"/>
      <c r="BK5" s="587"/>
      <c r="BL5" s="587"/>
      <c r="BM5" s="587"/>
      <c r="BN5" s="588"/>
      <c r="BO5" s="586" t="s">
        <v>856</v>
      </c>
      <c r="BP5" s="587"/>
      <c r="BQ5" s="587"/>
      <c r="BR5" s="587"/>
      <c r="BS5" s="587"/>
      <c r="BT5" s="587"/>
      <c r="BU5" s="587"/>
      <c r="BV5" s="588"/>
      <c r="BW5" s="586" t="s">
        <v>852</v>
      </c>
      <c r="BX5" s="590"/>
      <c r="BY5" s="590"/>
      <c r="BZ5" s="590"/>
      <c r="CA5" s="590"/>
      <c r="CB5" s="590"/>
      <c r="CC5" s="590"/>
      <c r="CD5" s="591"/>
      <c r="CE5" s="589" t="s">
        <v>156</v>
      </c>
      <c r="CF5" s="590"/>
      <c r="CG5" s="590"/>
      <c r="CH5" s="590"/>
      <c r="CI5" s="590"/>
      <c r="CJ5" s="590"/>
      <c r="CK5" s="590"/>
      <c r="CL5" s="590"/>
      <c r="CM5" s="591"/>
      <c r="CN5" s="586"/>
      <c r="CO5" s="587"/>
      <c r="CP5" s="587"/>
      <c r="CQ5" s="587"/>
      <c r="CR5" s="587"/>
      <c r="CS5" s="587"/>
      <c r="CT5" s="587"/>
      <c r="CU5" s="588"/>
      <c r="CV5" s="586"/>
      <c r="CW5" s="587"/>
      <c r="CX5" s="587"/>
      <c r="CY5" s="587"/>
      <c r="CZ5" s="587"/>
      <c r="DA5" s="587"/>
      <c r="DB5" s="587"/>
      <c r="DC5" s="587"/>
      <c r="DD5" s="587"/>
      <c r="DE5" s="610"/>
    </row>
    <row r="6" spans="1:125" ht="44.25" customHeight="1">
      <c r="A6" s="599"/>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1"/>
      <c r="AH6" s="601"/>
      <c r="AI6" s="601"/>
      <c r="AJ6" s="601"/>
      <c r="AK6" s="592" t="s">
        <v>567</v>
      </c>
      <c r="AL6" s="592"/>
      <c r="AM6" s="592"/>
      <c r="AN6" s="592"/>
      <c r="AO6" s="592"/>
      <c r="AP6" s="592"/>
      <c r="AQ6" s="592" t="s">
        <v>4</v>
      </c>
      <c r="AR6" s="592"/>
      <c r="AS6" s="592"/>
      <c r="AT6" s="592"/>
      <c r="AU6" s="592"/>
      <c r="AV6" s="592"/>
      <c r="AW6" s="592"/>
      <c r="AX6" s="592"/>
      <c r="AY6" s="593" t="s">
        <v>855</v>
      </c>
      <c r="AZ6" s="594"/>
      <c r="BA6" s="594"/>
      <c r="BB6" s="594"/>
      <c r="BC6" s="594"/>
      <c r="BD6" s="594"/>
      <c r="BE6" s="594"/>
      <c r="BF6" s="595"/>
      <c r="BG6" s="606"/>
      <c r="BH6" s="607"/>
      <c r="BI6" s="607"/>
      <c r="BJ6" s="607"/>
      <c r="BK6" s="607"/>
      <c r="BL6" s="607"/>
      <c r="BM6" s="607"/>
      <c r="BN6" s="608"/>
      <c r="BO6" s="606"/>
      <c r="BP6" s="607"/>
      <c r="BQ6" s="607"/>
      <c r="BR6" s="607"/>
      <c r="BS6" s="607"/>
      <c r="BT6" s="607"/>
      <c r="BU6" s="607"/>
      <c r="BV6" s="608"/>
      <c r="BW6" s="583"/>
      <c r="BX6" s="584"/>
      <c r="BY6" s="584"/>
      <c r="BZ6" s="584"/>
      <c r="CA6" s="584"/>
      <c r="CB6" s="584"/>
      <c r="CC6" s="584"/>
      <c r="CD6" s="585"/>
      <c r="CE6" s="583"/>
      <c r="CF6" s="584"/>
      <c r="CG6" s="584"/>
      <c r="CH6" s="584"/>
      <c r="CI6" s="584"/>
      <c r="CJ6" s="584"/>
      <c r="CK6" s="584"/>
      <c r="CL6" s="584"/>
      <c r="CM6" s="585"/>
      <c r="CN6" s="606"/>
      <c r="CO6" s="607"/>
      <c r="CP6" s="607"/>
      <c r="CQ6" s="607"/>
      <c r="CR6" s="607"/>
      <c r="CS6" s="607"/>
      <c r="CT6" s="607"/>
      <c r="CU6" s="608"/>
      <c r="CV6" s="606"/>
      <c r="CW6" s="607"/>
      <c r="CX6" s="607"/>
      <c r="CY6" s="607"/>
      <c r="CZ6" s="607"/>
      <c r="DA6" s="607"/>
      <c r="DB6" s="607"/>
      <c r="DC6" s="607"/>
      <c r="DD6" s="607"/>
      <c r="DE6" s="611"/>
    </row>
    <row r="7" spans="1:125" s="2" customFormat="1" ht="6" hidden="1" customHeight="1">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v>35480</v>
      </c>
      <c r="AH7" s="40"/>
      <c r="AI7" s="40"/>
      <c r="AJ7" s="40"/>
      <c r="AK7" s="577"/>
      <c r="AL7" s="577"/>
      <c r="AM7" s="577"/>
      <c r="AN7" s="577"/>
      <c r="AO7" s="577"/>
      <c r="AP7" s="577"/>
      <c r="AQ7" s="578"/>
      <c r="AR7" s="578"/>
      <c r="AS7" s="578"/>
      <c r="AT7" s="578"/>
      <c r="AU7" s="578"/>
      <c r="AV7" s="578"/>
      <c r="AW7" s="578"/>
      <c r="AX7" s="578"/>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41"/>
    </row>
    <row r="8" spans="1:125" s="2" customFormat="1" ht="23.25" customHeight="1">
      <c r="A8" s="538" t="s">
        <v>1152</v>
      </c>
      <c r="B8" s="539"/>
      <c r="C8" s="539"/>
      <c r="D8" s="539"/>
      <c r="E8" s="539"/>
      <c r="F8" s="539"/>
      <c r="G8" s="539"/>
      <c r="H8" s="539"/>
      <c r="I8" s="539"/>
      <c r="J8" s="539"/>
      <c r="K8" s="539"/>
      <c r="L8" s="539"/>
      <c r="M8" s="539"/>
      <c r="N8" s="539"/>
      <c r="O8" s="539"/>
      <c r="P8" s="540" t="s">
        <v>1153</v>
      </c>
      <c r="Q8" s="540"/>
      <c r="R8" s="540"/>
      <c r="S8" s="540"/>
      <c r="T8" s="540"/>
      <c r="U8" s="540"/>
      <c r="V8" s="540"/>
      <c r="W8" s="540"/>
      <c r="X8" s="540"/>
      <c r="Y8" s="540"/>
      <c r="Z8" s="540"/>
      <c r="AA8" s="540"/>
      <c r="AB8" s="540"/>
      <c r="AC8" s="540"/>
      <c r="AD8" s="541">
        <v>401</v>
      </c>
      <c r="AE8" s="541"/>
      <c r="AF8" s="541"/>
      <c r="AG8" s="542">
        <v>9</v>
      </c>
      <c r="AH8" s="542"/>
      <c r="AI8" s="542"/>
      <c r="AJ8" s="542"/>
      <c r="AK8" s="579">
        <v>12298.71</v>
      </c>
      <c r="AL8" s="579"/>
      <c r="AM8" s="579"/>
      <c r="AN8" s="579"/>
      <c r="AO8" s="579"/>
      <c r="AP8" s="579"/>
      <c r="AQ8" s="524">
        <f>AG8*AK8*12</f>
        <v>1328260.6799999997</v>
      </c>
      <c r="AR8" s="524"/>
      <c r="AS8" s="524"/>
      <c r="AT8" s="524"/>
      <c r="AU8" s="524"/>
      <c r="AV8" s="524"/>
      <c r="AW8" s="524"/>
      <c r="AX8" s="524"/>
      <c r="AY8" s="526">
        <v>0</v>
      </c>
      <c r="AZ8" s="526"/>
      <c r="BA8" s="526"/>
      <c r="BB8" s="526"/>
      <c r="BC8" s="526"/>
      <c r="BD8" s="526"/>
      <c r="BE8" s="526"/>
      <c r="BF8" s="526"/>
      <c r="BG8" s="526"/>
      <c r="BH8" s="526"/>
      <c r="BI8" s="526"/>
      <c r="BJ8" s="526"/>
      <c r="BK8" s="526"/>
      <c r="BL8" s="526"/>
      <c r="BM8" s="526"/>
      <c r="BN8" s="526"/>
      <c r="BO8" s="524">
        <f>AQ8/365*50</f>
        <v>181953.51780821913</v>
      </c>
      <c r="BP8" s="524"/>
      <c r="BQ8" s="524"/>
      <c r="BR8" s="524"/>
      <c r="BS8" s="524"/>
      <c r="BT8" s="524"/>
      <c r="BU8" s="524"/>
      <c r="BV8" s="524"/>
      <c r="BW8" s="526">
        <v>0</v>
      </c>
      <c r="BX8" s="526"/>
      <c r="BY8" s="526"/>
      <c r="BZ8" s="526"/>
      <c r="CA8" s="526"/>
      <c r="CB8" s="526"/>
      <c r="CC8" s="526"/>
      <c r="CD8" s="526"/>
      <c r="CE8" s="526">
        <v>0</v>
      </c>
      <c r="CF8" s="526"/>
      <c r="CG8" s="526"/>
      <c r="CH8" s="526"/>
      <c r="CI8" s="526"/>
      <c r="CJ8" s="526"/>
      <c r="CK8" s="526"/>
      <c r="CL8" s="526"/>
      <c r="CM8" s="526"/>
      <c r="CN8" s="526">
        <v>0</v>
      </c>
      <c r="CO8" s="526"/>
      <c r="CP8" s="526"/>
      <c r="CQ8" s="526"/>
      <c r="CR8" s="526"/>
      <c r="CS8" s="526"/>
      <c r="CT8" s="526"/>
      <c r="CU8" s="526"/>
      <c r="CV8" s="524">
        <f>SUM(AQ8:CU8)</f>
        <v>1510214.1978082189</v>
      </c>
      <c r="CW8" s="524"/>
      <c r="CX8" s="524"/>
      <c r="CY8" s="524"/>
      <c r="CZ8" s="524"/>
      <c r="DA8" s="524"/>
      <c r="DB8" s="524"/>
      <c r="DC8" s="524"/>
      <c r="DD8" s="524"/>
      <c r="DE8" s="525"/>
    </row>
    <row r="9" spans="1:125" s="2" customFormat="1" ht="23.25" customHeight="1">
      <c r="A9" s="538" t="s">
        <v>1154</v>
      </c>
      <c r="B9" s="539"/>
      <c r="C9" s="539"/>
      <c r="D9" s="539"/>
      <c r="E9" s="539"/>
      <c r="F9" s="539"/>
      <c r="G9" s="539"/>
      <c r="H9" s="539"/>
      <c r="I9" s="539"/>
      <c r="J9" s="539"/>
      <c r="K9" s="539"/>
      <c r="L9" s="539"/>
      <c r="M9" s="539"/>
      <c r="N9" s="539"/>
      <c r="O9" s="539"/>
      <c r="P9" s="540" t="s">
        <v>828</v>
      </c>
      <c r="Q9" s="540"/>
      <c r="R9" s="540"/>
      <c r="S9" s="540"/>
      <c r="T9" s="540"/>
      <c r="U9" s="540"/>
      <c r="V9" s="540"/>
      <c r="W9" s="540"/>
      <c r="X9" s="540"/>
      <c r="Y9" s="540"/>
      <c r="Z9" s="540"/>
      <c r="AA9" s="540"/>
      <c r="AB9" s="540"/>
      <c r="AC9" s="540"/>
      <c r="AD9" s="541">
        <v>401</v>
      </c>
      <c r="AE9" s="541"/>
      <c r="AF9" s="541"/>
      <c r="AG9" s="542">
        <v>1</v>
      </c>
      <c r="AH9" s="542"/>
      <c r="AI9" s="542"/>
      <c r="AJ9" s="542"/>
      <c r="AK9" s="549">
        <v>35613.31</v>
      </c>
      <c r="AL9" s="550"/>
      <c r="AM9" s="550"/>
      <c r="AN9" s="550"/>
      <c r="AO9" s="550"/>
      <c r="AP9" s="551"/>
      <c r="AQ9" s="524">
        <f>AG9*AK9*12</f>
        <v>427359.72</v>
      </c>
      <c r="AR9" s="524"/>
      <c r="AS9" s="524"/>
      <c r="AT9" s="524"/>
      <c r="AU9" s="524"/>
      <c r="AV9" s="524"/>
      <c r="AW9" s="524"/>
      <c r="AX9" s="524"/>
      <c r="AY9" s="526">
        <v>0</v>
      </c>
      <c r="AZ9" s="526"/>
      <c r="BA9" s="526"/>
      <c r="BB9" s="526"/>
      <c r="BC9" s="526"/>
      <c r="BD9" s="526"/>
      <c r="BE9" s="526"/>
      <c r="BF9" s="526"/>
      <c r="BG9" s="526"/>
      <c r="BH9" s="526"/>
      <c r="BI9" s="526"/>
      <c r="BJ9" s="526"/>
      <c r="BK9" s="526"/>
      <c r="BL9" s="526"/>
      <c r="BM9" s="526"/>
      <c r="BN9" s="526"/>
      <c r="BO9" s="546">
        <f t="shared" ref="BO9:BO70" si="0">AQ9/365*50</f>
        <v>58542.427397260268</v>
      </c>
      <c r="BP9" s="547"/>
      <c r="BQ9" s="547"/>
      <c r="BR9" s="547"/>
      <c r="BS9" s="547"/>
      <c r="BT9" s="547"/>
      <c r="BU9" s="547"/>
      <c r="BV9" s="548"/>
      <c r="BW9" s="526">
        <v>0</v>
      </c>
      <c r="BX9" s="526"/>
      <c r="BY9" s="526"/>
      <c r="BZ9" s="526"/>
      <c r="CA9" s="526"/>
      <c r="CB9" s="526"/>
      <c r="CC9" s="526"/>
      <c r="CD9" s="526"/>
      <c r="CE9" s="526">
        <v>0</v>
      </c>
      <c r="CF9" s="526"/>
      <c r="CG9" s="526"/>
      <c r="CH9" s="526"/>
      <c r="CI9" s="526"/>
      <c r="CJ9" s="526"/>
      <c r="CK9" s="526"/>
      <c r="CL9" s="526"/>
      <c r="CM9" s="526"/>
      <c r="CN9" s="526">
        <v>0</v>
      </c>
      <c r="CO9" s="526"/>
      <c r="CP9" s="526"/>
      <c r="CQ9" s="526"/>
      <c r="CR9" s="526"/>
      <c r="CS9" s="526"/>
      <c r="CT9" s="526"/>
      <c r="CU9" s="526"/>
      <c r="CV9" s="524">
        <f t="shared" ref="CV9:CV70" si="1">SUM(AQ9:CU9)</f>
        <v>485902.14739726024</v>
      </c>
      <c r="CW9" s="524"/>
      <c r="CX9" s="524"/>
      <c r="CY9" s="524"/>
      <c r="CZ9" s="524"/>
      <c r="DA9" s="524"/>
      <c r="DB9" s="524"/>
      <c r="DC9" s="524"/>
      <c r="DD9" s="524"/>
      <c r="DE9" s="525"/>
      <c r="DU9" s="46"/>
    </row>
    <row r="10" spans="1:125" s="2" customFormat="1" ht="23.25" customHeight="1">
      <c r="A10" s="538" t="s">
        <v>1157</v>
      </c>
      <c r="B10" s="539"/>
      <c r="C10" s="539"/>
      <c r="D10" s="539"/>
      <c r="E10" s="539"/>
      <c r="F10" s="539"/>
      <c r="G10" s="539"/>
      <c r="H10" s="539"/>
      <c r="I10" s="539"/>
      <c r="J10" s="539"/>
      <c r="K10" s="539"/>
      <c r="L10" s="539"/>
      <c r="M10" s="539"/>
      <c r="N10" s="539"/>
      <c r="O10" s="539"/>
      <c r="P10" s="540" t="s">
        <v>828</v>
      </c>
      <c r="Q10" s="540"/>
      <c r="R10" s="540"/>
      <c r="S10" s="540"/>
      <c r="T10" s="540"/>
      <c r="U10" s="540"/>
      <c r="V10" s="540"/>
      <c r="W10" s="540"/>
      <c r="X10" s="540"/>
      <c r="Y10" s="540"/>
      <c r="Z10" s="540"/>
      <c r="AA10" s="540"/>
      <c r="AB10" s="540"/>
      <c r="AC10" s="540"/>
      <c r="AD10" s="541">
        <v>401</v>
      </c>
      <c r="AE10" s="541"/>
      <c r="AF10" s="541"/>
      <c r="AG10" s="542">
        <v>1</v>
      </c>
      <c r="AH10" s="542"/>
      <c r="AI10" s="542"/>
      <c r="AJ10" s="542"/>
      <c r="AK10" s="549">
        <v>4457.33</v>
      </c>
      <c r="AL10" s="550"/>
      <c r="AM10" s="550"/>
      <c r="AN10" s="550"/>
      <c r="AO10" s="550"/>
      <c r="AP10" s="551"/>
      <c r="AQ10" s="524">
        <f t="shared" ref="AQ10:AQ70" si="2">AG10*AK10*12</f>
        <v>53487.96</v>
      </c>
      <c r="AR10" s="524"/>
      <c r="AS10" s="524"/>
      <c r="AT10" s="524"/>
      <c r="AU10" s="524"/>
      <c r="AV10" s="524"/>
      <c r="AW10" s="524"/>
      <c r="AX10" s="524"/>
      <c r="AY10" s="526">
        <v>0</v>
      </c>
      <c r="AZ10" s="526"/>
      <c r="BA10" s="526"/>
      <c r="BB10" s="526"/>
      <c r="BC10" s="526"/>
      <c r="BD10" s="526"/>
      <c r="BE10" s="526"/>
      <c r="BF10" s="526"/>
      <c r="BG10" s="526"/>
      <c r="BH10" s="526"/>
      <c r="BI10" s="526"/>
      <c r="BJ10" s="526"/>
      <c r="BK10" s="526"/>
      <c r="BL10" s="526"/>
      <c r="BM10" s="526"/>
      <c r="BN10" s="526"/>
      <c r="BO10" s="546">
        <f t="shared" si="0"/>
        <v>7327.1178082191782</v>
      </c>
      <c r="BP10" s="547"/>
      <c r="BQ10" s="547"/>
      <c r="BR10" s="547"/>
      <c r="BS10" s="547"/>
      <c r="BT10" s="547"/>
      <c r="BU10" s="547"/>
      <c r="BV10" s="548"/>
      <c r="BW10" s="526">
        <v>0</v>
      </c>
      <c r="BX10" s="526"/>
      <c r="BY10" s="526"/>
      <c r="BZ10" s="526"/>
      <c r="CA10" s="526"/>
      <c r="CB10" s="526"/>
      <c r="CC10" s="526"/>
      <c r="CD10" s="526"/>
      <c r="CE10" s="526">
        <v>0</v>
      </c>
      <c r="CF10" s="526"/>
      <c r="CG10" s="526"/>
      <c r="CH10" s="526"/>
      <c r="CI10" s="526"/>
      <c r="CJ10" s="526"/>
      <c r="CK10" s="526"/>
      <c r="CL10" s="526"/>
      <c r="CM10" s="526"/>
      <c r="CN10" s="526">
        <v>0</v>
      </c>
      <c r="CO10" s="526"/>
      <c r="CP10" s="526"/>
      <c r="CQ10" s="526"/>
      <c r="CR10" s="526"/>
      <c r="CS10" s="526"/>
      <c r="CT10" s="526"/>
      <c r="CU10" s="526"/>
      <c r="CV10" s="524">
        <f t="shared" si="1"/>
        <v>60815.077808219175</v>
      </c>
      <c r="CW10" s="524"/>
      <c r="CX10" s="524"/>
      <c r="CY10" s="524"/>
      <c r="CZ10" s="524"/>
      <c r="DA10" s="524"/>
      <c r="DB10" s="524"/>
      <c r="DC10" s="524"/>
      <c r="DD10" s="524"/>
      <c r="DE10" s="525"/>
      <c r="DU10" s="46"/>
    </row>
    <row r="11" spans="1:125" s="2" customFormat="1" ht="23.25" customHeight="1">
      <c r="A11" s="555" t="s">
        <v>1158</v>
      </c>
      <c r="B11" s="556"/>
      <c r="C11" s="556"/>
      <c r="D11" s="556"/>
      <c r="E11" s="556"/>
      <c r="F11" s="556"/>
      <c r="G11" s="556"/>
      <c r="H11" s="556"/>
      <c r="I11" s="556"/>
      <c r="J11" s="556"/>
      <c r="K11" s="556"/>
      <c r="L11" s="556"/>
      <c r="M11" s="556"/>
      <c r="N11" s="556"/>
      <c r="O11" s="557"/>
      <c r="P11" s="567" t="s">
        <v>828</v>
      </c>
      <c r="Q11" s="568"/>
      <c r="R11" s="568"/>
      <c r="S11" s="568"/>
      <c r="T11" s="568"/>
      <c r="U11" s="568"/>
      <c r="V11" s="568"/>
      <c r="W11" s="568"/>
      <c r="X11" s="568"/>
      <c r="Y11" s="568"/>
      <c r="Z11" s="568"/>
      <c r="AA11" s="568"/>
      <c r="AB11" s="568"/>
      <c r="AC11" s="569"/>
      <c r="AD11" s="541">
        <v>401</v>
      </c>
      <c r="AE11" s="541"/>
      <c r="AF11" s="541"/>
      <c r="AG11" s="542">
        <v>1</v>
      </c>
      <c r="AH11" s="542"/>
      <c r="AI11" s="542"/>
      <c r="AJ11" s="542"/>
      <c r="AK11" s="549">
        <v>11489.21</v>
      </c>
      <c r="AL11" s="550"/>
      <c r="AM11" s="550"/>
      <c r="AN11" s="550"/>
      <c r="AO11" s="550"/>
      <c r="AP11" s="551"/>
      <c r="AQ11" s="524">
        <f t="shared" si="2"/>
        <v>137870.51999999999</v>
      </c>
      <c r="AR11" s="524"/>
      <c r="AS11" s="524"/>
      <c r="AT11" s="524"/>
      <c r="AU11" s="524"/>
      <c r="AV11" s="524"/>
      <c r="AW11" s="524"/>
      <c r="AX11" s="524"/>
      <c r="AY11" s="526">
        <v>0</v>
      </c>
      <c r="AZ11" s="526"/>
      <c r="BA11" s="526"/>
      <c r="BB11" s="526"/>
      <c r="BC11" s="526"/>
      <c r="BD11" s="526"/>
      <c r="BE11" s="526"/>
      <c r="BF11" s="526"/>
      <c r="BG11" s="526"/>
      <c r="BH11" s="526"/>
      <c r="BI11" s="526"/>
      <c r="BJ11" s="526"/>
      <c r="BK11" s="526"/>
      <c r="BL11" s="526"/>
      <c r="BM11" s="526"/>
      <c r="BN11" s="526"/>
      <c r="BO11" s="546">
        <f t="shared" si="0"/>
        <v>18886.372602739724</v>
      </c>
      <c r="BP11" s="547"/>
      <c r="BQ11" s="547"/>
      <c r="BR11" s="547"/>
      <c r="BS11" s="547"/>
      <c r="BT11" s="547"/>
      <c r="BU11" s="547"/>
      <c r="BV11" s="548"/>
      <c r="BW11" s="526">
        <v>0</v>
      </c>
      <c r="BX11" s="526"/>
      <c r="BY11" s="526"/>
      <c r="BZ11" s="526"/>
      <c r="CA11" s="526"/>
      <c r="CB11" s="526"/>
      <c r="CC11" s="526"/>
      <c r="CD11" s="526"/>
      <c r="CE11" s="526">
        <v>0</v>
      </c>
      <c r="CF11" s="526"/>
      <c r="CG11" s="526"/>
      <c r="CH11" s="526"/>
      <c r="CI11" s="526"/>
      <c r="CJ11" s="526"/>
      <c r="CK11" s="526"/>
      <c r="CL11" s="526"/>
      <c r="CM11" s="526"/>
      <c r="CN11" s="526">
        <v>0</v>
      </c>
      <c r="CO11" s="526"/>
      <c r="CP11" s="526"/>
      <c r="CQ11" s="526"/>
      <c r="CR11" s="526"/>
      <c r="CS11" s="526"/>
      <c r="CT11" s="526"/>
      <c r="CU11" s="526"/>
      <c r="CV11" s="524">
        <f t="shared" si="1"/>
        <v>156756.89260273971</v>
      </c>
      <c r="CW11" s="524"/>
      <c r="CX11" s="524"/>
      <c r="CY11" s="524"/>
      <c r="CZ11" s="524"/>
      <c r="DA11" s="524"/>
      <c r="DB11" s="524"/>
      <c r="DC11" s="524"/>
      <c r="DD11" s="524"/>
      <c r="DE11" s="525"/>
      <c r="DU11" s="47"/>
    </row>
    <row r="12" spans="1:125" s="2" customFormat="1" ht="23.25" customHeight="1">
      <c r="A12" s="555" t="s">
        <v>1155</v>
      </c>
      <c r="B12" s="556"/>
      <c r="C12" s="556"/>
      <c r="D12" s="556"/>
      <c r="E12" s="556"/>
      <c r="F12" s="556"/>
      <c r="G12" s="556"/>
      <c r="H12" s="556"/>
      <c r="I12" s="556"/>
      <c r="J12" s="556"/>
      <c r="K12" s="556"/>
      <c r="L12" s="556"/>
      <c r="M12" s="556"/>
      <c r="N12" s="556"/>
      <c r="O12" s="557"/>
      <c r="P12" s="567" t="s">
        <v>828</v>
      </c>
      <c r="Q12" s="568"/>
      <c r="R12" s="568"/>
      <c r="S12" s="568"/>
      <c r="T12" s="568"/>
      <c r="U12" s="568"/>
      <c r="V12" s="568"/>
      <c r="W12" s="568"/>
      <c r="X12" s="568"/>
      <c r="Y12" s="568"/>
      <c r="Z12" s="568"/>
      <c r="AA12" s="568"/>
      <c r="AB12" s="568"/>
      <c r="AC12" s="569"/>
      <c r="AD12" s="541">
        <v>401</v>
      </c>
      <c r="AE12" s="541"/>
      <c r="AF12" s="541"/>
      <c r="AG12" s="542">
        <v>1</v>
      </c>
      <c r="AH12" s="542"/>
      <c r="AI12" s="542"/>
      <c r="AJ12" s="542"/>
      <c r="AK12" s="549">
        <v>10232.459999999999</v>
      </c>
      <c r="AL12" s="550"/>
      <c r="AM12" s="550"/>
      <c r="AN12" s="550"/>
      <c r="AO12" s="550"/>
      <c r="AP12" s="551"/>
      <c r="AQ12" s="524">
        <f>AG12*AK12*12</f>
        <v>122789.51999999999</v>
      </c>
      <c r="AR12" s="524"/>
      <c r="AS12" s="524"/>
      <c r="AT12" s="524"/>
      <c r="AU12" s="524"/>
      <c r="AV12" s="524"/>
      <c r="AW12" s="524"/>
      <c r="AX12" s="524"/>
      <c r="AY12" s="526">
        <v>0</v>
      </c>
      <c r="AZ12" s="526"/>
      <c r="BA12" s="526"/>
      <c r="BB12" s="526"/>
      <c r="BC12" s="526"/>
      <c r="BD12" s="526"/>
      <c r="BE12" s="526"/>
      <c r="BF12" s="526"/>
      <c r="BG12" s="526"/>
      <c r="BH12" s="526"/>
      <c r="BI12" s="526"/>
      <c r="BJ12" s="526"/>
      <c r="BK12" s="526"/>
      <c r="BL12" s="526"/>
      <c r="BM12" s="526"/>
      <c r="BN12" s="526"/>
      <c r="BO12" s="546">
        <f>AQ12/365*50</f>
        <v>16820.482191780822</v>
      </c>
      <c r="BP12" s="547"/>
      <c r="BQ12" s="547"/>
      <c r="BR12" s="547"/>
      <c r="BS12" s="547"/>
      <c r="BT12" s="547"/>
      <c r="BU12" s="547"/>
      <c r="BV12" s="548"/>
      <c r="BW12" s="526">
        <v>0</v>
      </c>
      <c r="BX12" s="526"/>
      <c r="BY12" s="526"/>
      <c r="BZ12" s="526"/>
      <c r="CA12" s="526"/>
      <c r="CB12" s="526"/>
      <c r="CC12" s="526"/>
      <c r="CD12" s="526"/>
      <c r="CE12" s="526">
        <v>0</v>
      </c>
      <c r="CF12" s="526"/>
      <c r="CG12" s="526"/>
      <c r="CH12" s="526"/>
      <c r="CI12" s="526"/>
      <c r="CJ12" s="526"/>
      <c r="CK12" s="526"/>
      <c r="CL12" s="526"/>
      <c r="CM12" s="526"/>
      <c r="CN12" s="526">
        <v>0</v>
      </c>
      <c r="CO12" s="526"/>
      <c r="CP12" s="526"/>
      <c r="CQ12" s="526"/>
      <c r="CR12" s="526"/>
      <c r="CS12" s="526"/>
      <c r="CT12" s="526"/>
      <c r="CU12" s="526"/>
      <c r="CV12" s="524">
        <f>SUM(AQ12:CU12)</f>
        <v>139610.0021917808</v>
      </c>
      <c r="CW12" s="524"/>
      <c r="CX12" s="524"/>
      <c r="CY12" s="524"/>
      <c r="CZ12" s="524"/>
      <c r="DA12" s="524"/>
      <c r="DB12" s="524"/>
      <c r="DC12" s="524"/>
      <c r="DD12" s="524"/>
      <c r="DE12" s="525"/>
    </row>
    <row r="13" spans="1:125" s="2" customFormat="1" ht="23.25" customHeight="1">
      <c r="A13" s="538" t="s">
        <v>1162</v>
      </c>
      <c r="B13" s="539"/>
      <c r="C13" s="539"/>
      <c r="D13" s="539"/>
      <c r="E13" s="539"/>
      <c r="F13" s="539"/>
      <c r="G13" s="539"/>
      <c r="H13" s="539"/>
      <c r="I13" s="539"/>
      <c r="J13" s="539"/>
      <c r="K13" s="539"/>
      <c r="L13" s="539"/>
      <c r="M13" s="539"/>
      <c r="N13" s="539"/>
      <c r="O13" s="539"/>
      <c r="P13" s="540" t="s">
        <v>1163</v>
      </c>
      <c r="Q13" s="540"/>
      <c r="R13" s="540"/>
      <c r="S13" s="540"/>
      <c r="T13" s="540"/>
      <c r="U13" s="540"/>
      <c r="V13" s="540"/>
      <c r="W13" s="540"/>
      <c r="X13" s="540"/>
      <c r="Y13" s="540"/>
      <c r="Z13" s="540"/>
      <c r="AA13" s="540"/>
      <c r="AB13" s="540"/>
      <c r="AC13" s="540"/>
      <c r="AD13" s="541">
        <v>401</v>
      </c>
      <c r="AE13" s="541"/>
      <c r="AF13" s="541"/>
      <c r="AG13" s="542">
        <v>1</v>
      </c>
      <c r="AH13" s="542"/>
      <c r="AI13" s="542"/>
      <c r="AJ13" s="542"/>
      <c r="AK13" s="549">
        <v>7100</v>
      </c>
      <c r="AL13" s="550"/>
      <c r="AM13" s="550"/>
      <c r="AN13" s="550"/>
      <c r="AO13" s="550"/>
      <c r="AP13" s="551"/>
      <c r="AQ13" s="524">
        <f t="shared" si="2"/>
        <v>85200</v>
      </c>
      <c r="AR13" s="524"/>
      <c r="AS13" s="524"/>
      <c r="AT13" s="524"/>
      <c r="AU13" s="524"/>
      <c r="AV13" s="524"/>
      <c r="AW13" s="524"/>
      <c r="AX13" s="524"/>
      <c r="AY13" s="526">
        <v>0</v>
      </c>
      <c r="AZ13" s="526"/>
      <c r="BA13" s="526"/>
      <c r="BB13" s="526"/>
      <c r="BC13" s="526"/>
      <c r="BD13" s="526"/>
      <c r="BE13" s="526"/>
      <c r="BF13" s="526"/>
      <c r="BG13" s="526"/>
      <c r="BH13" s="526"/>
      <c r="BI13" s="526"/>
      <c r="BJ13" s="526"/>
      <c r="BK13" s="526"/>
      <c r="BL13" s="526"/>
      <c r="BM13" s="526"/>
      <c r="BN13" s="526"/>
      <c r="BO13" s="546">
        <f t="shared" si="0"/>
        <v>11671.232876712329</v>
      </c>
      <c r="BP13" s="547"/>
      <c r="BQ13" s="547"/>
      <c r="BR13" s="547"/>
      <c r="BS13" s="547"/>
      <c r="BT13" s="547"/>
      <c r="BU13" s="547"/>
      <c r="BV13" s="548"/>
      <c r="BW13" s="526">
        <v>0</v>
      </c>
      <c r="BX13" s="526"/>
      <c r="BY13" s="526"/>
      <c r="BZ13" s="526"/>
      <c r="CA13" s="526"/>
      <c r="CB13" s="526"/>
      <c r="CC13" s="526"/>
      <c r="CD13" s="526"/>
      <c r="CE13" s="526">
        <v>0</v>
      </c>
      <c r="CF13" s="526"/>
      <c r="CG13" s="526"/>
      <c r="CH13" s="526"/>
      <c r="CI13" s="526"/>
      <c r="CJ13" s="526"/>
      <c r="CK13" s="526"/>
      <c r="CL13" s="526"/>
      <c r="CM13" s="526"/>
      <c r="CN13" s="526">
        <v>0</v>
      </c>
      <c r="CO13" s="526"/>
      <c r="CP13" s="526"/>
      <c r="CQ13" s="526"/>
      <c r="CR13" s="526"/>
      <c r="CS13" s="526"/>
      <c r="CT13" s="526"/>
      <c r="CU13" s="526"/>
      <c r="CV13" s="524">
        <f t="shared" si="1"/>
        <v>96871.232876712325</v>
      </c>
      <c r="CW13" s="524"/>
      <c r="CX13" s="524"/>
      <c r="CY13" s="524"/>
      <c r="CZ13" s="524"/>
      <c r="DA13" s="524"/>
      <c r="DB13" s="524"/>
      <c r="DC13" s="524"/>
      <c r="DD13" s="524"/>
      <c r="DE13" s="525"/>
    </row>
    <row r="14" spans="1:125" s="2" customFormat="1" ht="23.25" customHeight="1">
      <c r="A14" s="555" t="s">
        <v>1208</v>
      </c>
      <c r="B14" s="556"/>
      <c r="C14" s="556"/>
      <c r="D14" s="556"/>
      <c r="E14" s="556"/>
      <c r="F14" s="556"/>
      <c r="G14" s="556"/>
      <c r="H14" s="556"/>
      <c r="I14" s="556"/>
      <c r="J14" s="556"/>
      <c r="K14" s="556"/>
      <c r="L14" s="556"/>
      <c r="M14" s="556"/>
      <c r="N14" s="556"/>
      <c r="O14" s="557"/>
      <c r="P14" s="567" t="s">
        <v>828</v>
      </c>
      <c r="Q14" s="568"/>
      <c r="R14" s="568"/>
      <c r="S14" s="568"/>
      <c r="T14" s="568"/>
      <c r="U14" s="568"/>
      <c r="V14" s="568"/>
      <c r="W14" s="568"/>
      <c r="X14" s="568"/>
      <c r="Y14" s="568"/>
      <c r="Z14" s="568"/>
      <c r="AA14" s="568"/>
      <c r="AB14" s="568"/>
      <c r="AC14" s="569"/>
      <c r="AD14" s="541">
        <v>401</v>
      </c>
      <c r="AE14" s="541"/>
      <c r="AF14" s="541"/>
      <c r="AG14" s="542">
        <v>1</v>
      </c>
      <c r="AH14" s="542"/>
      <c r="AI14" s="542"/>
      <c r="AJ14" s="542"/>
      <c r="AK14" s="549">
        <v>6903.16</v>
      </c>
      <c r="AL14" s="550"/>
      <c r="AM14" s="550"/>
      <c r="AN14" s="550"/>
      <c r="AO14" s="550"/>
      <c r="AP14" s="551"/>
      <c r="AQ14" s="524">
        <f t="shared" si="2"/>
        <v>82837.919999999998</v>
      </c>
      <c r="AR14" s="524"/>
      <c r="AS14" s="524"/>
      <c r="AT14" s="524"/>
      <c r="AU14" s="524"/>
      <c r="AV14" s="524"/>
      <c r="AW14" s="524"/>
      <c r="AX14" s="524"/>
      <c r="AY14" s="526">
        <v>0</v>
      </c>
      <c r="AZ14" s="526"/>
      <c r="BA14" s="526"/>
      <c r="BB14" s="526"/>
      <c r="BC14" s="526"/>
      <c r="BD14" s="526"/>
      <c r="BE14" s="526"/>
      <c r="BF14" s="526"/>
      <c r="BG14" s="526"/>
      <c r="BH14" s="526"/>
      <c r="BI14" s="526"/>
      <c r="BJ14" s="526"/>
      <c r="BK14" s="526"/>
      <c r="BL14" s="526"/>
      <c r="BM14" s="526"/>
      <c r="BN14" s="526"/>
      <c r="BO14" s="546">
        <f t="shared" si="0"/>
        <v>11347.660273972602</v>
      </c>
      <c r="BP14" s="547"/>
      <c r="BQ14" s="547"/>
      <c r="BR14" s="547"/>
      <c r="BS14" s="547"/>
      <c r="BT14" s="547"/>
      <c r="BU14" s="547"/>
      <c r="BV14" s="548"/>
      <c r="BW14" s="526">
        <v>0</v>
      </c>
      <c r="BX14" s="526"/>
      <c r="BY14" s="526"/>
      <c r="BZ14" s="526"/>
      <c r="CA14" s="526"/>
      <c r="CB14" s="526"/>
      <c r="CC14" s="526"/>
      <c r="CD14" s="526"/>
      <c r="CE14" s="526">
        <v>0</v>
      </c>
      <c r="CF14" s="526"/>
      <c r="CG14" s="526"/>
      <c r="CH14" s="526"/>
      <c r="CI14" s="526"/>
      <c r="CJ14" s="526"/>
      <c r="CK14" s="526"/>
      <c r="CL14" s="526"/>
      <c r="CM14" s="526"/>
      <c r="CN14" s="526">
        <v>0</v>
      </c>
      <c r="CO14" s="526"/>
      <c r="CP14" s="526"/>
      <c r="CQ14" s="526"/>
      <c r="CR14" s="526"/>
      <c r="CS14" s="526"/>
      <c r="CT14" s="526"/>
      <c r="CU14" s="526"/>
      <c r="CV14" s="524">
        <f t="shared" si="1"/>
        <v>94185.580273972606</v>
      </c>
      <c r="CW14" s="524"/>
      <c r="CX14" s="524"/>
      <c r="CY14" s="524"/>
      <c r="CZ14" s="524"/>
      <c r="DA14" s="524"/>
      <c r="DB14" s="524"/>
      <c r="DC14" s="524"/>
      <c r="DD14" s="524"/>
      <c r="DE14" s="525"/>
    </row>
    <row r="15" spans="1:125" s="2" customFormat="1" ht="23.25" customHeight="1">
      <c r="A15" s="538" t="s">
        <v>1156</v>
      </c>
      <c r="B15" s="539"/>
      <c r="C15" s="539"/>
      <c r="D15" s="539"/>
      <c r="E15" s="539"/>
      <c r="F15" s="539"/>
      <c r="G15" s="539"/>
      <c r="H15" s="539"/>
      <c r="I15" s="539"/>
      <c r="J15" s="539"/>
      <c r="K15" s="539"/>
      <c r="L15" s="539"/>
      <c r="M15" s="539"/>
      <c r="N15" s="539"/>
      <c r="O15" s="539"/>
      <c r="P15" s="540" t="s">
        <v>831</v>
      </c>
      <c r="Q15" s="540"/>
      <c r="R15" s="540"/>
      <c r="S15" s="540"/>
      <c r="T15" s="540"/>
      <c r="U15" s="540"/>
      <c r="V15" s="540"/>
      <c r="W15" s="540"/>
      <c r="X15" s="540"/>
      <c r="Y15" s="540"/>
      <c r="Z15" s="540"/>
      <c r="AA15" s="540"/>
      <c r="AB15" s="540"/>
      <c r="AC15" s="540"/>
      <c r="AD15" s="541">
        <v>401</v>
      </c>
      <c r="AE15" s="541"/>
      <c r="AF15" s="541"/>
      <c r="AG15" s="542">
        <v>1</v>
      </c>
      <c r="AH15" s="542"/>
      <c r="AI15" s="542"/>
      <c r="AJ15" s="542"/>
      <c r="AK15" s="549">
        <v>19275.939999999999</v>
      </c>
      <c r="AL15" s="550"/>
      <c r="AM15" s="550"/>
      <c r="AN15" s="550"/>
      <c r="AO15" s="550"/>
      <c r="AP15" s="551"/>
      <c r="AQ15" s="524">
        <f t="shared" si="2"/>
        <v>231311.27999999997</v>
      </c>
      <c r="AR15" s="524"/>
      <c r="AS15" s="524"/>
      <c r="AT15" s="524"/>
      <c r="AU15" s="524"/>
      <c r="AV15" s="524"/>
      <c r="AW15" s="524"/>
      <c r="AX15" s="524"/>
      <c r="AY15" s="526">
        <v>0</v>
      </c>
      <c r="AZ15" s="526"/>
      <c r="BA15" s="526"/>
      <c r="BB15" s="526"/>
      <c r="BC15" s="526"/>
      <c r="BD15" s="526"/>
      <c r="BE15" s="526"/>
      <c r="BF15" s="526"/>
      <c r="BG15" s="526"/>
      <c r="BH15" s="526"/>
      <c r="BI15" s="526"/>
      <c r="BJ15" s="526"/>
      <c r="BK15" s="526"/>
      <c r="BL15" s="526"/>
      <c r="BM15" s="526"/>
      <c r="BN15" s="526"/>
      <c r="BO15" s="546">
        <f t="shared" si="0"/>
        <v>31686.47671232876</v>
      </c>
      <c r="BP15" s="547"/>
      <c r="BQ15" s="547"/>
      <c r="BR15" s="547"/>
      <c r="BS15" s="547"/>
      <c r="BT15" s="547"/>
      <c r="BU15" s="547"/>
      <c r="BV15" s="548"/>
      <c r="BW15" s="526">
        <v>0</v>
      </c>
      <c r="BX15" s="526"/>
      <c r="BY15" s="526"/>
      <c r="BZ15" s="526"/>
      <c r="CA15" s="526"/>
      <c r="CB15" s="526"/>
      <c r="CC15" s="526"/>
      <c r="CD15" s="526"/>
      <c r="CE15" s="526">
        <v>0</v>
      </c>
      <c r="CF15" s="526"/>
      <c r="CG15" s="526"/>
      <c r="CH15" s="526"/>
      <c r="CI15" s="526"/>
      <c r="CJ15" s="526"/>
      <c r="CK15" s="526"/>
      <c r="CL15" s="526"/>
      <c r="CM15" s="526"/>
      <c r="CN15" s="526">
        <v>0</v>
      </c>
      <c r="CO15" s="526"/>
      <c r="CP15" s="526"/>
      <c r="CQ15" s="526"/>
      <c r="CR15" s="526"/>
      <c r="CS15" s="526"/>
      <c r="CT15" s="526"/>
      <c r="CU15" s="526"/>
      <c r="CV15" s="524">
        <f t="shared" si="1"/>
        <v>262997.75671232876</v>
      </c>
      <c r="CW15" s="524"/>
      <c r="CX15" s="524"/>
      <c r="CY15" s="524"/>
      <c r="CZ15" s="524"/>
      <c r="DA15" s="524"/>
      <c r="DB15" s="524"/>
      <c r="DC15" s="524"/>
      <c r="DD15" s="524"/>
      <c r="DE15" s="525"/>
    </row>
    <row r="16" spans="1:125" s="2" customFormat="1" ht="23.25" customHeight="1">
      <c r="A16" s="538" t="s">
        <v>1209</v>
      </c>
      <c r="B16" s="539"/>
      <c r="C16" s="539"/>
      <c r="D16" s="539"/>
      <c r="E16" s="539"/>
      <c r="F16" s="539"/>
      <c r="G16" s="539"/>
      <c r="H16" s="539"/>
      <c r="I16" s="539"/>
      <c r="J16" s="539"/>
      <c r="K16" s="539"/>
      <c r="L16" s="539"/>
      <c r="M16" s="539"/>
      <c r="N16" s="539"/>
      <c r="O16" s="539"/>
      <c r="P16" s="540" t="s">
        <v>831</v>
      </c>
      <c r="Q16" s="540"/>
      <c r="R16" s="540"/>
      <c r="S16" s="540"/>
      <c r="T16" s="540"/>
      <c r="U16" s="540"/>
      <c r="V16" s="540"/>
      <c r="W16" s="540"/>
      <c r="X16" s="540"/>
      <c r="Y16" s="540"/>
      <c r="Z16" s="540"/>
      <c r="AA16" s="540"/>
      <c r="AB16" s="540"/>
      <c r="AC16" s="540"/>
      <c r="AD16" s="541">
        <v>401</v>
      </c>
      <c r="AE16" s="541"/>
      <c r="AF16" s="541"/>
      <c r="AG16" s="542">
        <v>1</v>
      </c>
      <c r="AH16" s="542"/>
      <c r="AI16" s="542"/>
      <c r="AJ16" s="542"/>
      <c r="AK16" s="549">
        <v>4457.33</v>
      </c>
      <c r="AL16" s="550"/>
      <c r="AM16" s="550"/>
      <c r="AN16" s="550"/>
      <c r="AO16" s="550"/>
      <c r="AP16" s="551"/>
      <c r="AQ16" s="524">
        <f>AG16*AK16*12</f>
        <v>53487.96</v>
      </c>
      <c r="AR16" s="524"/>
      <c r="AS16" s="524"/>
      <c r="AT16" s="524"/>
      <c r="AU16" s="524"/>
      <c r="AV16" s="524"/>
      <c r="AW16" s="524"/>
      <c r="AX16" s="524"/>
      <c r="AY16" s="526">
        <v>0</v>
      </c>
      <c r="AZ16" s="526"/>
      <c r="BA16" s="526"/>
      <c r="BB16" s="526"/>
      <c r="BC16" s="526"/>
      <c r="BD16" s="526"/>
      <c r="BE16" s="526"/>
      <c r="BF16" s="526"/>
      <c r="BG16" s="526"/>
      <c r="BH16" s="526"/>
      <c r="BI16" s="526"/>
      <c r="BJ16" s="526"/>
      <c r="BK16" s="526"/>
      <c r="BL16" s="526"/>
      <c r="BM16" s="526"/>
      <c r="BN16" s="526"/>
      <c r="BO16" s="546">
        <f t="shared" si="0"/>
        <v>7327.1178082191782</v>
      </c>
      <c r="BP16" s="547"/>
      <c r="BQ16" s="547"/>
      <c r="BR16" s="547"/>
      <c r="BS16" s="547"/>
      <c r="BT16" s="547"/>
      <c r="BU16" s="547"/>
      <c r="BV16" s="548"/>
      <c r="BW16" s="526">
        <v>0</v>
      </c>
      <c r="BX16" s="526"/>
      <c r="BY16" s="526"/>
      <c r="BZ16" s="526"/>
      <c r="CA16" s="526"/>
      <c r="CB16" s="526"/>
      <c r="CC16" s="526"/>
      <c r="CD16" s="526"/>
      <c r="CE16" s="526">
        <v>0</v>
      </c>
      <c r="CF16" s="526"/>
      <c r="CG16" s="526"/>
      <c r="CH16" s="526"/>
      <c r="CI16" s="526"/>
      <c r="CJ16" s="526"/>
      <c r="CK16" s="526"/>
      <c r="CL16" s="526"/>
      <c r="CM16" s="526"/>
      <c r="CN16" s="526">
        <v>0</v>
      </c>
      <c r="CO16" s="526"/>
      <c r="CP16" s="526"/>
      <c r="CQ16" s="526"/>
      <c r="CR16" s="526"/>
      <c r="CS16" s="526"/>
      <c r="CT16" s="526"/>
      <c r="CU16" s="526"/>
      <c r="CV16" s="524">
        <f>SUM(AQ16:CU16)</f>
        <v>60815.077808219175</v>
      </c>
      <c r="CW16" s="524"/>
      <c r="CX16" s="524"/>
      <c r="CY16" s="524"/>
      <c r="CZ16" s="524"/>
      <c r="DA16" s="524"/>
      <c r="DB16" s="524"/>
      <c r="DC16" s="524"/>
      <c r="DD16" s="524"/>
      <c r="DE16" s="525"/>
    </row>
    <row r="17" spans="1:125" s="2" customFormat="1" ht="23.25" customHeight="1">
      <c r="A17" s="538" t="s">
        <v>1159</v>
      </c>
      <c r="B17" s="539"/>
      <c r="C17" s="539"/>
      <c r="D17" s="539"/>
      <c r="E17" s="539"/>
      <c r="F17" s="539"/>
      <c r="G17" s="539"/>
      <c r="H17" s="539"/>
      <c r="I17" s="539"/>
      <c r="J17" s="539"/>
      <c r="K17" s="539"/>
      <c r="L17" s="539"/>
      <c r="M17" s="539"/>
      <c r="N17" s="539"/>
      <c r="O17" s="539"/>
      <c r="P17" s="576" t="s">
        <v>1160</v>
      </c>
      <c r="Q17" s="576"/>
      <c r="R17" s="576"/>
      <c r="S17" s="576"/>
      <c r="T17" s="576"/>
      <c r="U17" s="576"/>
      <c r="V17" s="576"/>
      <c r="W17" s="576"/>
      <c r="X17" s="576"/>
      <c r="Y17" s="576"/>
      <c r="Z17" s="576"/>
      <c r="AA17" s="576"/>
      <c r="AB17" s="576"/>
      <c r="AC17" s="576"/>
      <c r="AD17" s="541">
        <v>401</v>
      </c>
      <c r="AE17" s="541"/>
      <c r="AF17" s="541"/>
      <c r="AG17" s="542">
        <v>1</v>
      </c>
      <c r="AH17" s="542"/>
      <c r="AI17" s="542"/>
      <c r="AJ17" s="542"/>
      <c r="AK17" s="549">
        <v>15153.92</v>
      </c>
      <c r="AL17" s="550"/>
      <c r="AM17" s="550"/>
      <c r="AN17" s="550"/>
      <c r="AO17" s="550"/>
      <c r="AP17" s="551"/>
      <c r="AQ17" s="524">
        <f>AG17*AK17*12</f>
        <v>181847.04000000001</v>
      </c>
      <c r="AR17" s="524"/>
      <c r="AS17" s="524"/>
      <c r="AT17" s="524"/>
      <c r="AU17" s="524"/>
      <c r="AV17" s="524"/>
      <c r="AW17" s="524"/>
      <c r="AX17" s="524"/>
      <c r="AY17" s="526">
        <v>0</v>
      </c>
      <c r="AZ17" s="526"/>
      <c r="BA17" s="526"/>
      <c r="BB17" s="526"/>
      <c r="BC17" s="526"/>
      <c r="BD17" s="526"/>
      <c r="BE17" s="526"/>
      <c r="BF17" s="526"/>
      <c r="BG17" s="526"/>
      <c r="BH17" s="526"/>
      <c r="BI17" s="526"/>
      <c r="BJ17" s="526"/>
      <c r="BK17" s="526"/>
      <c r="BL17" s="526"/>
      <c r="BM17" s="526"/>
      <c r="BN17" s="526"/>
      <c r="BO17" s="546">
        <f t="shared" si="0"/>
        <v>24910.553424657537</v>
      </c>
      <c r="BP17" s="547"/>
      <c r="BQ17" s="547"/>
      <c r="BR17" s="547"/>
      <c r="BS17" s="547"/>
      <c r="BT17" s="547"/>
      <c r="BU17" s="547"/>
      <c r="BV17" s="548"/>
      <c r="BW17" s="526">
        <v>0</v>
      </c>
      <c r="BX17" s="526"/>
      <c r="BY17" s="526"/>
      <c r="BZ17" s="526"/>
      <c r="CA17" s="526"/>
      <c r="CB17" s="526"/>
      <c r="CC17" s="526"/>
      <c r="CD17" s="526"/>
      <c r="CE17" s="526">
        <v>0</v>
      </c>
      <c r="CF17" s="526"/>
      <c r="CG17" s="526"/>
      <c r="CH17" s="526"/>
      <c r="CI17" s="526"/>
      <c r="CJ17" s="526"/>
      <c r="CK17" s="526"/>
      <c r="CL17" s="526"/>
      <c r="CM17" s="526"/>
      <c r="CN17" s="526">
        <v>0</v>
      </c>
      <c r="CO17" s="526"/>
      <c r="CP17" s="526"/>
      <c r="CQ17" s="526"/>
      <c r="CR17" s="526"/>
      <c r="CS17" s="526"/>
      <c r="CT17" s="526"/>
      <c r="CU17" s="526"/>
      <c r="CV17" s="524">
        <f>SUM(AQ17:CU17)</f>
        <v>206757.59342465753</v>
      </c>
      <c r="CW17" s="524"/>
      <c r="CX17" s="524"/>
      <c r="CY17" s="524"/>
      <c r="CZ17" s="524"/>
      <c r="DA17" s="524"/>
      <c r="DB17" s="524"/>
      <c r="DC17" s="524"/>
      <c r="DD17" s="524"/>
      <c r="DE17" s="525"/>
    </row>
    <row r="18" spans="1:125" s="2" customFormat="1" ht="23.25" customHeight="1">
      <c r="A18" s="538" t="s">
        <v>1161</v>
      </c>
      <c r="B18" s="539"/>
      <c r="C18" s="539"/>
      <c r="D18" s="539"/>
      <c r="E18" s="539"/>
      <c r="F18" s="539"/>
      <c r="G18" s="539"/>
      <c r="H18" s="539"/>
      <c r="I18" s="539"/>
      <c r="J18" s="539"/>
      <c r="K18" s="539"/>
      <c r="L18" s="539"/>
      <c r="M18" s="539"/>
      <c r="N18" s="539"/>
      <c r="O18" s="539"/>
      <c r="P18" s="576" t="s">
        <v>1160</v>
      </c>
      <c r="Q18" s="576"/>
      <c r="R18" s="576"/>
      <c r="S18" s="576"/>
      <c r="T18" s="576"/>
      <c r="U18" s="576"/>
      <c r="V18" s="576"/>
      <c r="W18" s="576"/>
      <c r="X18" s="576"/>
      <c r="Y18" s="576"/>
      <c r="Z18" s="576"/>
      <c r="AA18" s="576"/>
      <c r="AB18" s="576"/>
      <c r="AC18" s="576"/>
      <c r="AD18" s="541">
        <v>401</v>
      </c>
      <c r="AE18" s="541"/>
      <c r="AF18" s="541"/>
      <c r="AG18" s="542">
        <v>1</v>
      </c>
      <c r="AH18" s="542"/>
      <c r="AI18" s="542"/>
      <c r="AJ18" s="542"/>
      <c r="AK18" s="549">
        <v>7000</v>
      </c>
      <c r="AL18" s="550"/>
      <c r="AM18" s="550"/>
      <c r="AN18" s="550"/>
      <c r="AO18" s="550"/>
      <c r="AP18" s="551"/>
      <c r="AQ18" s="524">
        <f t="shared" si="2"/>
        <v>84000</v>
      </c>
      <c r="AR18" s="524"/>
      <c r="AS18" s="524"/>
      <c r="AT18" s="524"/>
      <c r="AU18" s="524"/>
      <c r="AV18" s="524"/>
      <c r="AW18" s="524"/>
      <c r="AX18" s="524"/>
      <c r="AY18" s="526">
        <v>0</v>
      </c>
      <c r="AZ18" s="526"/>
      <c r="BA18" s="526"/>
      <c r="BB18" s="526"/>
      <c r="BC18" s="526"/>
      <c r="BD18" s="526"/>
      <c r="BE18" s="526"/>
      <c r="BF18" s="526"/>
      <c r="BG18" s="526"/>
      <c r="BH18" s="526"/>
      <c r="BI18" s="526"/>
      <c r="BJ18" s="526"/>
      <c r="BK18" s="526"/>
      <c r="BL18" s="526"/>
      <c r="BM18" s="526"/>
      <c r="BN18" s="526"/>
      <c r="BO18" s="546">
        <f t="shared" si="0"/>
        <v>11506.849315068494</v>
      </c>
      <c r="BP18" s="547"/>
      <c r="BQ18" s="547"/>
      <c r="BR18" s="547"/>
      <c r="BS18" s="547"/>
      <c r="BT18" s="547"/>
      <c r="BU18" s="547"/>
      <c r="BV18" s="548"/>
      <c r="BW18" s="526">
        <v>0</v>
      </c>
      <c r="BX18" s="526"/>
      <c r="BY18" s="526"/>
      <c r="BZ18" s="526"/>
      <c r="CA18" s="526"/>
      <c r="CB18" s="526"/>
      <c r="CC18" s="526"/>
      <c r="CD18" s="526"/>
      <c r="CE18" s="526">
        <v>0</v>
      </c>
      <c r="CF18" s="526"/>
      <c r="CG18" s="526"/>
      <c r="CH18" s="526"/>
      <c r="CI18" s="526"/>
      <c r="CJ18" s="526"/>
      <c r="CK18" s="526"/>
      <c r="CL18" s="526"/>
      <c r="CM18" s="526"/>
      <c r="CN18" s="526">
        <v>0</v>
      </c>
      <c r="CO18" s="526"/>
      <c r="CP18" s="526"/>
      <c r="CQ18" s="526"/>
      <c r="CR18" s="526"/>
      <c r="CS18" s="526"/>
      <c r="CT18" s="526"/>
      <c r="CU18" s="526"/>
      <c r="CV18" s="524">
        <f t="shared" si="1"/>
        <v>95506.849315068495</v>
      </c>
      <c r="CW18" s="524"/>
      <c r="CX18" s="524"/>
      <c r="CY18" s="524"/>
      <c r="CZ18" s="524"/>
      <c r="DA18" s="524"/>
      <c r="DB18" s="524"/>
      <c r="DC18" s="524"/>
      <c r="DD18" s="524"/>
      <c r="DE18" s="525"/>
    </row>
    <row r="19" spans="1:125" s="2" customFormat="1" ht="23.25" customHeight="1">
      <c r="A19" s="538" t="s">
        <v>1210</v>
      </c>
      <c r="B19" s="539"/>
      <c r="C19" s="539"/>
      <c r="D19" s="539"/>
      <c r="E19" s="539"/>
      <c r="F19" s="539"/>
      <c r="G19" s="539"/>
      <c r="H19" s="539"/>
      <c r="I19" s="539"/>
      <c r="J19" s="539"/>
      <c r="K19" s="539"/>
      <c r="L19" s="539"/>
      <c r="M19" s="539"/>
      <c r="N19" s="539"/>
      <c r="O19" s="539"/>
      <c r="P19" s="576" t="s">
        <v>1160</v>
      </c>
      <c r="Q19" s="576"/>
      <c r="R19" s="576"/>
      <c r="S19" s="576"/>
      <c r="T19" s="576"/>
      <c r="U19" s="576"/>
      <c r="V19" s="576"/>
      <c r="W19" s="576"/>
      <c r="X19" s="576"/>
      <c r="Y19" s="576"/>
      <c r="Z19" s="576"/>
      <c r="AA19" s="576"/>
      <c r="AB19" s="576"/>
      <c r="AC19" s="576"/>
      <c r="AD19" s="541">
        <v>401</v>
      </c>
      <c r="AE19" s="541"/>
      <c r="AF19" s="541"/>
      <c r="AG19" s="542">
        <v>1</v>
      </c>
      <c r="AH19" s="542"/>
      <c r="AI19" s="542"/>
      <c r="AJ19" s="542"/>
      <c r="AK19" s="549">
        <v>4457.33</v>
      </c>
      <c r="AL19" s="550"/>
      <c r="AM19" s="550"/>
      <c r="AN19" s="550"/>
      <c r="AO19" s="550"/>
      <c r="AP19" s="551"/>
      <c r="AQ19" s="524">
        <f t="shared" si="2"/>
        <v>53487.96</v>
      </c>
      <c r="AR19" s="524"/>
      <c r="AS19" s="524"/>
      <c r="AT19" s="524"/>
      <c r="AU19" s="524"/>
      <c r="AV19" s="524"/>
      <c r="AW19" s="524"/>
      <c r="AX19" s="524"/>
      <c r="AY19" s="526">
        <v>0</v>
      </c>
      <c r="AZ19" s="526"/>
      <c r="BA19" s="526"/>
      <c r="BB19" s="526"/>
      <c r="BC19" s="526"/>
      <c r="BD19" s="526"/>
      <c r="BE19" s="526"/>
      <c r="BF19" s="526"/>
      <c r="BG19" s="526"/>
      <c r="BH19" s="526"/>
      <c r="BI19" s="526"/>
      <c r="BJ19" s="526"/>
      <c r="BK19" s="526"/>
      <c r="BL19" s="526"/>
      <c r="BM19" s="526"/>
      <c r="BN19" s="526"/>
      <c r="BO19" s="546">
        <f t="shared" si="0"/>
        <v>7327.1178082191782</v>
      </c>
      <c r="BP19" s="547"/>
      <c r="BQ19" s="547"/>
      <c r="BR19" s="547"/>
      <c r="BS19" s="547"/>
      <c r="BT19" s="547"/>
      <c r="BU19" s="547"/>
      <c r="BV19" s="548"/>
      <c r="BW19" s="526">
        <v>0</v>
      </c>
      <c r="BX19" s="526"/>
      <c r="BY19" s="526"/>
      <c r="BZ19" s="526"/>
      <c r="CA19" s="526"/>
      <c r="CB19" s="526"/>
      <c r="CC19" s="526"/>
      <c r="CD19" s="526"/>
      <c r="CE19" s="526">
        <v>0</v>
      </c>
      <c r="CF19" s="526"/>
      <c r="CG19" s="526"/>
      <c r="CH19" s="526"/>
      <c r="CI19" s="526"/>
      <c r="CJ19" s="526"/>
      <c r="CK19" s="526"/>
      <c r="CL19" s="526"/>
      <c r="CM19" s="526"/>
      <c r="CN19" s="526">
        <v>0</v>
      </c>
      <c r="CO19" s="526"/>
      <c r="CP19" s="526"/>
      <c r="CQ19" s="526"/>
      <c r="CR19" s="526"/>
      <c r="CS19" s="526"/>
      <c r="CT19" s="526"/>
      <c r="CU19" s="526"/>
      <c r="CV19" s="524">
        <f t="shared" si="1"/>
        <v>60815.077808219175</v>
      </c>
      <c r="CW19" s="524"/>
      <c r="CX19" s="524"/>
      <c r="CY19" s="524"/>
      <c r="CZ19" s="524"/>
      <c r="DA19" s="524"/>
      <c r="DB19" s="524"/>
      <c r="DC19" s="524"/>
      <c r="DD19" s="524"/>
      <c r="DE19" s="525"/>
    </row>
    <row r="20" spans="1:125" s="2" customFormat="1" ht="23.25" customHeight="1">
      <c r="A20" s="538" t="s">
        <v>1165</v>
      </c>
      <c r="B20" s="539"/>
      <c r="C20" s="539"/>
      <c r="D20" s="539"/>
      <c r="E20" s="539"/>
      <c r="F20" s="539"/>
      <c r="G20" s="539"/>
      <c r="H20" s="539"/>
      <c r="I20" s="539"/>
      <c r="J20" s="539"/>
      <c r="K20" s="539"/>
      <c r="L20" s="539"/>
      <c r="M20" s="539"/>
      <c r="N20" s="539"/>
      <c r="O20" s="539"/>
      <c r="P20" s="540" t="s">
        <v>1166</v>
      </c>
      <c r="Q20" s="540"/>
      <c r="R20" s="540"/>
      <c r="S20" s="540"/>
      <c r="T20" s="540"/>
      <c r="U20" s="540"/>
      <c r="V20" s="540"/>
      <c r="W20" s="540"/>
      <c r="X20" s="540"/>
      <c r="Y20" s="540"/>
      <c r="Z20" s="540"/>
      <c r="AA20" s="540"/>
      <c r="AB20" s="540"/>
      <c r="AC20" s="540"/>
      <c r="AD20" s="541">
        <v>401</v>
      </c>
      <c r="AE20" s="541"/>
      <c r="AF20" s="541"/>
      <c r="AG20" s="542">
        <v>1</v>
      </c>
      <c r="AH20" s="542"/>
      <c r="AI20" s="542"/>
      <c r="AJ20" s="542"/>
      <c r="AK20" s="549">
        <v>13029.89</v>
      </c>
      <c r="AL20" s="550"/>
      <c r="AM20" s="550"/>
      <c r="AN20" s="550"/>
      <c r="AO20" s="550"/>
      <c r="AP20" s="551"/>
      <c r="AQ20" s="524">
        <f>AG20*AK20*12</f>
        <v>156358.68</v>
      </c>
      <c r="AR20" s="524"/>
      <c r="AS20" s="524"/>
      <c r="AT20" s="524"/>
      <c r="AU20" s="524"/>
      <c r="AV20" s="524"/>
      <c r="AW20" s="524"/>
      <c r="AX20" s="524"/>
      <c r="AY20" s="526">
        <v>0</v>
      </c>
      <c r="AZ20" s="526"/>
      <c r="BA20" s="526"/>
      <c r="BB20" s="526"/>
      <c r="BC20" s="526"/>
      <c r="BD20" s="526"/>
      <c r="BE20" s="526"/>
      <c r="BF20" s="526"/>
      <c r="BG20" s="526"/>
      <c r="BH20" s="526"/>
      <c r="BI20" s="526"/>
      <c r="BJ20" s="526"/>
      <c r="BK20" s="526"/>
      <c r="BL20" s="526"/>
      <c r="BM20" s="526"/>
      <c r="BN20" s="526"/>
      <c r="BO20" s="546">
        <f t="shared" si="0"/>
        <v>21418.997260273973</v>
      </c>
      <c r="BP20" s="547"/>
      <c r="BQ20" s="547"/>
      <c r="BR20" s="547"/>
      <c r="BS20" s="547"/>
      <c r="BT20" s="547"/>
      <c r="BU20" s="547"/>
      <c r="BV20" s="548"/>
      <c r="BW20" s="526">
        <v>0</v>
      </c>
      <c r="BX20" s="526"/>
      <c r="BY20" s="526"/>
      <c r="BZ20" s="526"/>
      <c r="CA20" s="526"/>
      <c r="CB20" s="526"/>
      <c r="CC20" s="526"/>
      <c r="CD20" s="526"/>
      <c r="CE20" s="526">
        <v>0</v>
      </c>
      <c r="CF20" s="526"/>
      <c r="CG20" s="526"/>
      <c r="CH20" s="526"/>
      <c r="CI20" s="526"/>
      <c r="CJ20" s="526"/>
      <c r="CK20" s="526"/>
      <c r="CL20" s="526"/>
      <c r="CM20" s="526"/>
      <c r="CN20" s="526">
        <v>0</v>
      </c>
      <c r="CO20" s="526"/>
      <c r="CP20" s="526"/>
      <c r="CQ20" s="526"/>
      <c r="CR20" s="526"/>
      <c r="CS20" s="526"/>
      <c r="CT20" s="526"/>
      <c r="CU20" s="526"/>
      <c r="CV20" s="524">
        <f>SUM(AQ20:CU20)</f>
        <v>177777.67726027395</v>
      </c>
      <c r="CW20" s="524"/>
      <c r="CX20" s="524"/>
      <c r="CY20" s="524"/>
      <c r="CZ20" s="524"/>
      <c r="DA20" s="524"/>
      <c r="DB20" s="524"/>
      <c r="DC20" s="524"/>
      <c r="DD20" s="524"/>
      <c r="DE20" s="525"/>
    </row>
    <row r="21" spans="1:125" s="2" customFormat="1" ht="23.25" customHeight="1">
      <c r="A21" s="555" t="s">
        <v>1170</v>
      </c>
      <c r="B21" s="556"/>
      <c r="C21" s="556"/>
      <c r="D21" s="556"/>
      <c r="E21" s="556"/>
      <c r="F21" s="556"/>
      <c r="G21" s="556"/>
      <c r="H21" s="556"/>
      <c r="I21" s="556"/>
      <c r="J21" s="556"/>
      <c r="K21" s="556"/>
      <c r="L21" s="556"/>
      <c r="M21" s="556"/>
      <c r="N21" s="556"/>
      <c r="O21" s="557"/>
      <c r="P21" s="540" t="s">
        <v>1166</v>
      </c>
      <c r="Q21" s="540"/>
      <c r="R21" s="540"/>
      <c r="S21" s="540"/>
      <c r="T21" s="540"/>
      <c r="U21" s="540"/>
      <c r="V21" s="540"/>
      <c r="W21" s="540"/>
      <c r="X21" s="540"/>
      <c r="Y21" s="540"/>
      <c r="Z21" s="540"/>
      <c r="AA21" s="540"/>
      <c r="AB21" s="540"/>
      <c r="AC21" s="540"/>
      <c r="AD21" s="541">
        <v>401</v>
      </c>
      <c r="AE21" s="541"/>
      <c r="AF21" s="541"/>
      <c r="AG21" s="542">
        <v>1</v>
      </c>
      <c r="AH21" s="542"/>
      <c r="AI21" s="542"/>
      <c r="AJ21" s="542"/>
      <c r="AK21" s="549">
        <v>8339.73</v>
      </c>
      <c r="AL21" s="550"/>
      <c r="AM21" s="550"/>
      <c r="AN21" s="550"/>
      <c r="AO21" s="550"/>
      <c r="AP21" s="551"/>
      <c r="AQ21" s="524">
        <f t="shared" si="2"/>
        <v>100076.76</v>
      </c>
      <c r="AR21" s="524"/>
      <c r="AS21" s="524"/>
      <c r="AT21" s="524"/>
      <c r="AU21" s="524"/>
      <c r="AV21" s="524"/>
      <c r="AW21" s="524"/>
      <c r="AX21" s="524"/>
      <c r="AY21" s="526">
        <v>0</v>
      </c>
      <c r="AZ21" s="526"/>
      <c r="BA21" s="526"/>
      <c r="BB21" s="526"/>
      <c r="BC21" s="526"/>
      <c r="BD21" s="526"/>
      <c r="BE21" s="526"/>
      <c r="BF21" s="526"/>
      <c r="BG21" s="526"/>
      <c r="BH21" s="526"/>
      <c r="BI21" s="526"/>
      <c r="BJ21" s="526"/>
      <c r="BK21" s="526"/>
      <c r="BL21" s="526"/>
      <c r="BM21" s="526"/>
      <c r="BN21" s="526"/>
      <c r="BO21" s="546">
        <f t="shared" si="0"/>
        <v>13709.14520547945</v>
      </c>
      <c r="BP21" s="547"/>
      <c r="BQ21" s="547"/>
      <c r="BR21" s="547"/>
      <c r="BS21" s="547"/>
      <c r="BT21" s="547"/>
      <c r="BU21" s="547"/>
      <c r="BV21" s="548"/>
      <c r="BW21" s="526">
        <v>0</v>
      </c>
      <c r="BX21" s="526"/>
      <c r="BY21" s="526"/>
      <c r="BZ21" s="526"/>
      <c r="CA21" s="526"/>
      <c r="CB21" s="526"/>
      <c r="CC21" s="526"/>
      <c r="CD21" s="526"/>
      <c r="CE21" s="526">
        <v>0</v>
      </c>
      <c r="CF21" s="526"/>
      <c r="CG21" s="526"/>
      <c r="CH21" s="526"/>
      <c r="CI21" s="526"/>
      <c r="CJ21" s="526"/>
      <c r="CK21" s="526"/>
      <c r="CL21" s="526"/>
      <c r="CM21" s="526"/>
      <c r="CN21" s="526">
        <v>0</v>
      </c>
      <c r="CO21" s="526"/>
      <c r="CP21" s="526"/>
      <c r="CQ21" s="526"/>
      <c r="CR21" s="526"/>
      <c r="CS21" s="526"/>
      <c r="CT21" s="526"/>
      <c r="CU21" s="526"/>
      <c r="CV21" s="524">
        <f t="shared" si="1"/>
        <v>113785.90520547944</v>
      </c>
      <c r="CW21" s="524"/>
      <c r="CX21" s="524"/>
      <c r="CY21" s="524"/>
      <c r="CZ21" s="524"/>
      <c r="DA21" s="524"/>
      <c r="DB21" s="524"/>
      <c r="DC21" s="524"/>
      <c r="DD21" s="524"/>
      <c r="DE21" s="525"/>
    </row>
    <row r="22" spans="1:125" s="2" customFormat="1" ht="23.25" customHeight="1">
      <c r="A22" s="555" t="s">
        <v>1167</v>
      </c>
      <c r="B22" s="556"/>
      <c r="C22" s="556"/>
      <c r="D22" s="556"/>
      <c r="E22" s="556"/>
      <c r="F22" s="556"/>
      <c r="G22" s="556"/>
      <c r="H22" s="556"/>
      <c r="I22" s="556"/>
      <c r="J22" s="556"/>
      <c r="K22" s="556"/>
      <c r="L22" s="556"/>
      <c r="M22" s="556"/>
      <c r="N22" s="556"/>
      <c r="O22" s="557"/>
      <c r="P22" s="540" t="s">
        <v>1166</v>
      </c>
      <c r="Q22" s="540"/>
      <c r="R22" s="540"/>
      <c r="S22" s="540"/>
      <c r="T22" s="540"/>
      <c r="U22" s="540"/>
      <c r="V22" s="540"/>
      <c r="W22" s="540"/>
      <c r="X22" s="540"/>
      <c r="Y22" s="540"/>
      <c r="Z22" s="540"/>
      <c r="AA22" s="540"/>
      <c r="AB22" s="540"/>
      <c r="AC22" s="540"/>
      <c r="AD22" s="541">
        <v>401</v>
      </c>
      <c r="AE22" s="541"/>
      <c r="AF22" s="541"/>
      <c r="AG22" s="542">
        <v>1</v>
      </c>
      <c r="AH22" s="542"/>
      <c r="AI22" s="542"/>
      <c r="AJ22" s="542"/>
      <c r="AK22" s="549">
        <v>4457.33</v>
      </c>
      <c r="AL22" s="550"/>
      <c r="AM22" s="550"/>
      <c r="AN22" s="550"/>
      <c r="AO22" s="550"/>
      <c r="AP22" s="551"/>
      <c r="AQ22" s="524">
        <f t="shared" si="2"/>
        <v>53487.96</v>
      </c>
      <c r="AR22" s="524"/>
      <c r="AS22" s="524"/>
      <c r="AT22" s="524"/>
      <c r="AU22" s="524"/>
      <c r="AV22" s="524"/>
      <c r="AW22" s="524"/>
      <c r="AX22" s="524"/>
      <c r="AY22" s="526">
        <v>0</v>
      </c>
      <c r="AZ22" s="526"/>
      <c r="BA22" s="526"/>
      <c r="BB22" s="526"/>
      <c r="BC22" s="526"/>
      <c r="BD22" s="526"/>
      <c r="BE22" s="526"/>
      <c r="BF22" s="526"/>
      <c r="BG22" s="526"/>
      <c r="BH22" s="526"/>
      <c r="BI22" s="526"/>
      <c r="BJ22" s="526"/>
      <c r="BK22" s="526"/>
      <c r="BL22" s="526"/>
      <c r="BM22" s="526"/>
      <c r="BN22" s="526"/>
      <c r="BO22" s="546">
        <f t="shared" si="0"/>
        <v>7327.1178082191782</v>
      </c>
      <c r="BP22" s="547"/>
      <c r="BQ22" s="547"/>
      <c r="BR22" s="547"/>
      <c r="BS22" s="547"/>
      <c r="BT22" s="547"/>
      <c r="BU22" s="547"/>
      <c r="BV22" s="548"/>
      <c r="BW22" s="526">
        <v>0</v>
      </c>
      <c r="BX22" s="526"/>
      <c r="BY22" s="526"/>
      <c r="BZ22" s="526"/>
      <c r="CA22" s="526"/>
      <c r="CB22" s="526"/>
      <c r="CC22" s="526"/>
      <c r="CD22" s="526"/>
      <c r="CE22" s="526">
        <v>0</v>
      </c>
      <c r="CF22" s="526"/>
      <c r="CG22" s="526"/>
      <c r="CH22" s="526"/>
      <c r="CI22" s="526"/>
      <c r="CJ22" s="526"/>
      <c r="CK22" s="526"/>
      <c r="CL22" s="526"/>
      <c r="CM22" s="526"/>
      <c r="CN22" s="526">
        <v>0</v>
      </c>
      <c r="CO22" s="526"/>
      <c r="CP22" s="526"/>
      <c r="CQ22" s="526"/>
      <c r="CR22" s="526"/>
      <c r="CS22" s="526"/>
      <c r="CT22" s="526"/>
      <c r="CU22" s="526"/>
      <c r="CV22" s="524">
        <f t="shared" si="1"/>
        <v>60815.077808219175</v>
      </c>
      <c r="CW22" s="524"/>
      <c r="CX22" s="524"/>
      <c r="CY22" s="524"/>
      <c r="CZ22" s="524"/>
      <c r="DA22" s="524"/>
      <c r="DB22" s="524"/>
      <c r="DC22" s="524"/>
      <c r="DD22" s="524"/>
      <c r="DE22" s="525"/>
    </row>
    <row r="23" spans="1:125" s="2" customFormat="1" ht="23.25" customHeight="1">
      <c r="A23" s="538" t="s">
        <v>1168</v>
      </c>
      <c r="B23" s="539"/>
      <c r="C23" s="539"/>
      <c r="D23" s="539"/>
      <c r="E23" s="539"/>
      <c r="F23" s="539"/>
      <c r="G23" s="539"/>
      <c r="H23" s="539"/>
      <c r="I23" s="539"/>
      <c r="J23" s="539"/>
      <c r="K23" s="539"/>
      <c r="L23" s="539"/>
      <c r="M23" s="539"/>
      <c r="N23" s="539"/>
      <c r="O23" s="539"/>
      <c r="P23" s="540" t="s">
        <v>1166</v>
      </c>
      <c r="Q23" s="540"/>
      <c r="R23" s="540"/>
      <c r="S23" s="540"/>
      <c r="T23" s="540"/>
      <c r="U23" s="540"/>
      <c r="V23" s="540"/>
      <c r="W23" s="540"/>
      <c r="X23" s="540"/>
      <c r="Y23" s="540"/>
      <c r="Z23" s="540"/>
      <c r="AA23" s="540"/>
      <c r="AB23" s="540"/>
      <c r="AC23" s="540"/>
      <c r="AD23" s="541">
        <v>401</v>
      </c>
      <c r="AE23" s="541"/>
      <c r="AF23" s="541"/>
      <c r="AG23" s="542">
        <v>1</v>
      </c>
      <c r="AH23" s="542"/>
      <c r="AI23" s="542"/>
      <c r="AJ23" s="542"/>
      <c r="AK23" s="549">
        <v>6386.58</v>
      </c>
      <c r="AL23" s="550"/>
      <c r="AM23" s="550"/>
      <c r="AN23" s="550"/>
      <c r="AO23" s="550"/>
      <c r="AP23" s="551"/>
      <c r="AQ23" s="524">
        <f t="shared" si="2"/>
        <v>76638.959999999992</v>
      </c>
      <c r="AR23" s="524"/>
      <c r="AS23" s="524"/>
      <c r="AT23" s="524"/>
      <c r="AU23" s="524"/>
      <c r="AV23" s="524"/>
      <c r="AW23" s="524"/>
      <c r="AX23" s="524"/>
      <c r="AY23" s="526">
        <v>0</v>
      </c>
      <c r="AZ23" s="526"/>
      <c r="BA23" s="526"/>
      <c r="BB23" s="526"/>
      <c r="BC23" s="526"/>
      <c r="BD23" s="526"/>
      <c r="BE23" s="526"/>
      <c r="BF23" s="526"/>
      <c r="BG23" s="526"/>
      <c r="BH23" s="526"/>
      <c r="BI23" s="526"/>
      <c r="BJ23" s="526"/>
      <c r="BK23" s="526"/>
      <c r="BL23" s="526"/>
      <c r="BM23" s="526"/>
      <c r="BN23" s="526"/>
      <c r="BO23" s="546">
        <f t="shared" si="0"/>
        <v>10498.487671232875</v>
      </c>
      <c r="BP23" s="547"/>
      <c r="BQ23" s="547"/>
      <c r="BR23" s="547"/>
      <c r="BS23" s="547"/>
      <c r="BT23" s="547"/>
      <c r="BU23" s="547"/>
      <c r="BV23" s="548"/>
      <c r="BW23" s="526">
        <v>0</v>
      </c>
      <c r="BX23" s="526"/>
      <c r="BY23" s="526"/>
      <c r="BZ23" s="526"/>
      <c r="CA23" s="526"/>
      <c r="CB23" s="526"/>
      <c r="CC23" s="526"/>
      <c r="CD23" s="526"/>
      <c r="CE23" s="526">
        <v>0</v>
      </c>
      <c r="CF23" s="526"/>
      <c r="CG23" s="526"/>
      <c r="CH23" s="526"/>
      <c r="CI23" s="526"/>
      <c r="CJ23" s="526"/>
      <c r="CK23" s="526"/>
      <c r="CL23" s="526"/>
      <c r="CM23" s="526"/>
      <c r="CN23" s="526">
        <v>0</v>
      </c>
      <c r="CO23" s="526"/>
      <c r="CP23" s="526"/>
      <c r="CQ23" s="526"/>
      <c r="CR23" s="526"/>
      <c r="CS23" s="526"/>
      <c r="CT23" s="526"/>
      <c r="CU23" s="526"/>
      <c r="CV23" s="524">
        <f t="shared" si="1"/>
        <v>87137.447671232861</v>
      </c>
      <c r="CW23" s="524"/>
      <c r="CX23" s="524"/>
      <c r="CY23" s="524"/>
      <c r="CZ23" s="524"/>
      <c r="DA23" s="524"/>
      <c r="DB23" s="524"/>
      <c r="DC23" s="524"/>
      <c r="DD23" s="524"/>
      <c r="DE23" s="525"/>
    </row>
    <row r="24" spans="1:125" s="2" customFormat="1" ht="23.25" customHeight="1">
      <c r="A24" s="538" t="s">
        <v>1168</v>
      </c>
      <c r="B24" s="539"/>
      <c r="C24" s="539"/>
      <c r="D24" s="539"/>
      <c r="E24" s="539"/>
      <c r="F24" s="539"/>
      <c r="G24" s="539"/>
      <c r="H24" s="539"/>
      <c r="I24" s="539"/>
      <c r="J24" s="539"/>
      <c r="K24" s="539"/>
      <c r="L24" s="539"/>
      <c r="M24" s="539"/>
      <c r="N24" s="539"/>
      <c r="O24" s="539"/>
      <c r="P24" s="540" t="s">
        <v>1166</v>
      </c>
      <c r="Q24" s="540"/>
      <c r="R24" s="540"/>
      <c r="S24" s="540"/>
      <c r="T24" s="540"/>
      <c r="U24" s="540"/>
      <c r="V24" s="540"/>
      <c r="W24" s="540"/>
      <c r="X24" s="540"/>
      <c r="Y24" s="540"/>
      <c r="Z24" s="540"/>
      <c r="AA24" s="540"/>
      <c r="AB24" s="540"/>
      <c r="AC24" s="540"/>
      <c r="AD24" s="541">
        <v>401</v>
      </c>
      <c r="AE24" s="541"/>
      <c r="AF24" s="541"/>
      <c r="AG24" s="542">
        <v>1</v>
      </c>
      <c r="AH24" s="542"/>
      <c r="AI24" s="542"/>
      <c r="AJ24" s="542"/>
      <c r="AK24" s="549">
        <v>6509.64</v>
      </c>
      <c r="AL24" s="550"/>
      <c r="AM24" s="550"/>
      <c r="AN24" s="550"/>
      <c r="AO24" s="550"/>
      <c r="AP24" s="551"/>
      <c r="AQ24" s="524">
        <f t="shared" si="2"/>
        <v>78115.680000000008</v>
      </c>
      <c r="AR24" s="524"/>
      <c r="AS24" s="524"/>
      <c r="AT24" s="524"/>
      <c r="AU24" s="524"/>
      <c r="AV24" s="524"/>
      <c r="AW24" s="524"/>
      <c r="AX24" s="524"/>
      <c r="AY24" s="526">
        <v>0</v>
      </c>
      <c r="AZ24" s="526"/>
      <c r="BA24" s="526"/>
      <c r="BB24" s="526"/>
      <c r="BC24" s="526"/>
      <c r="BD24" s="526"/>
      <c r="BE24" s="526"/>
      <c r="BF24" s="526"/>
      <c r="BG24" s="526"/>
      <c r="BH24" s="526"/>
      <c r="BI24" s="526"/>
      <c r="BJ24" s="526"/>
      <c r="BK24" s="526"/>
      <c r="BL24" s="526"/>
      <c r="BM24" s="526"/>
      <c r="BN24" s="526"/>
      <c r="BO24" s="546">
        <f t="shared" si="0"/>
        <v>10700.778082191782</v>
      </c>
      <c r="BP24" s="547"/>
      <c r="BQ24" s="547"/>
      <c r="BR24" s="547"/>
      <c r="BS24" s="547"/>
      <c r="BT24" s="547"/>
      <c r="BU24" s="547"/>
      <c r="BV24" s="548"/>
      <c r="BW24" s="526">
        <v>0</v>
      </c>
      <c r="BX24" s="526"/>
      <c r="BY24" s="526"/>
      <c r="BZ24" s="526"/>
      <c r="CA24" s="526"/>
      <c r="CB24" s="526"/>
      <c r="CC24" s="526"/>
      <c r="CD24" s="526"/>
      <c r="CE24" s="526">
        <v>0</v>
      </c>
      <c r="CF24" s="526"/>
      <c r="CG24" s="526"/>
      <c r="CH24" s="526"/>
      <c r="CI24" s="526"/>
      <c r="CJ24" s="526"/>
      <c r="CK24" s="526"/>
      <c r="CL24" s="526"/>
      <c r="CM24" s="526"/>
      <c r="CN24" s="526">
        <v>0</v>
      </c>
      <c r="CO24" s="526"/>
      <c r="CP24" s="526"/>
      <c r="CQ24" s="526"/>
      <c r="CR24" s="526"/>
      <c r="CS24" s="526"/>
      <c r="CT24" s="526"/>
      <c r="CU24" s="526"/>
      <c r="CV24" s="524">
        <f t="shared" si="1"/>
        <v>88816.458082191792</v>
      </c>
      <c r="CW24" s="524"/>
      <c r="CX24" s="524"/>
      <c r="CY24" s="524"/>
      <c r="CZ24" s="524"/>
      <c r="DA24" s="524"/>
      <c r="DB24" s="524"/>
      <c r="DC24" s="524"/>
      <c r="DD24" s="524"/>
      <c r="DE24" s="525"/>
      <c r="DU24" s="46"/>
    </row>
    <row r="25" spans="1:125" s="2" customFormat="1" ht="23.25" customHeight="1">
      <c r="A25" s="555" t="s">
        <v>1169</v>
      </c>
      <c r="B25" s="556"/>
      <c r="C25" s="556"/>
      <c r="D25" s="556"/>
      <c r="E25" s="556"/>
      <c r="F25" s="556"/>
      <c r="G25" s="556"/>
      <c r="H25" s="556"/>
      <c r="I25" s="556"/>
      <c r="J25" s="556"/>
      <c r="K25" s="556"/>
      <c r="L25" s="556"/>
      <c r="M25" s="556"/>
      <c r="N25" s="556"/>
      <c r="O25" s="557"/>
      <c r="P25" s="540" t="s">
        <v>1166</v>
      </c>
      <c r="Q25" s="540"/>
      <c r="R25" s="540"/>
      <c r="S25" s="540"/>
      <c r="T25" s="540"/>
      <c r="U25" s="540"/>
      <c r="V25" s="540"/>
      <c r="W25" s="540"/>
      <c r="X25" s="540"/>
      <c r="Y25" s="540"/>
      <c r="Z25" s="540"/>
      <c r="AA25" s="540"/>
      <c r="AB25" s="540"/>
      <c r="AC25" s="540"/>
      <c r="AD25" s="541">
        <v>401</v>
      </c>
      <c r="AE25" s="541"/>
      <c r="AF25" s="541"/>
      <c r="AG25" s="542">
        <v>1</v>
      </c>
      <c r="AH25" s="542"/>
      <c r="AI25" s="542"/>
      <c r="AJ25" s="542"/>
      <c r="AK25" s="549">
        <v>5200</v>
      </c>
      <c r="AL25" s="550"/>
      <c r="AM25" s="550"/>
      <c r="AN25" s="550"/>
      <c r="AO25" s="550"/>
      <c r="AP25" s="551"/>
      <c r="AQ25" s="524">
        <f t="shared" si="2"/>
        <v>62400</v>
      </c>
      <c r="AR25" s="524"/>
      <c r="AS25" s="524"/>
      <c r="AT25" s="524"/>
      <c r="AU25" s="524"/>
      <c r="AV25" s="524"/>
      <c r="AW25" s="524"/>
      <c r="AX25" s="524"/>
      <c r="AY25" s="526">
        <v>0</v>
      </c>
      <c r="AZ25" s="526"/>
      <c r="BA25" s="526"/>
      <c r="BB25" s="526"/>
      <c r="BC25" s="526"/>
      <c r="BD25" s="526"/>
      <c r="BE25" s="526"/>
      <c r="BF25" s="526"/>
      <c r="BG25" s="526"/>
      <c r="BH25" s="526"/>
      <c r="BI25" s="526"/>
      <c r="BJ25" s="526"/>
      <c r="BK25" s="526"/>
      <c r="BL25" s="526"/>
      <c r="BM25" s="526"/>
      <c r="BN25" s="526"/>
      <c r="BO25" s="546">
        <f t="shared" si="0"/>
        <v>8547.9452054794529</v>
      </c>
      <c r="BP25" s="547"/>
      <c r="BQ25" s="547"/>
      <c r="BR25" s="547"/>
      <c r="BS25" s="547"/>
      <c r="BT25" s="547"/>
      <c r="BU25" s="547"/>
      <c r="BV25" s="548"/>
      <c r="BW25" s="526">
        <v>0</v>
      </c>
      <c r="BX25" s="526"/>
      <c r="BY25" s="526"/>
      <c r="BZ25" s="526"/>
      <c r="CA25" s="526"/>
      <c r="CB25" s="526"/>
      <c r="CC25" s="526"/>
      <c r="CD25" s="526"/>
      <c r="CE25" s="526">
        <v>0</v>
      </c>
      <c r="CF25" s="526"/>
      <c r="CG25" s="526"/>
      <c r="CH25" s="526"/>
      <c r="CI25" s="526"/>
      <c r="CJ25" s="526"/>
      <c r="CK25" s="526"/>
      <c r="CL25" s="526"/>
      <c r="CM25" s="526"/>
      <c r="CN25" s="526">
        <v>0</v>
      </c>
      <c r="CO25" s="526"/>
      <c r="CP25" s="526"/>
      <c r="CQ25" s="526"/>
      <c r="CR25" s="526"/>
      <c r="CS25" s="526"/>
      <c r="CT25" s="526"/>
      <c r="CU25" s="526"/>
      <c r="CV25" s="524">
        <f t="shared" si="1"/>
        <v>70947.945205479453</v>
      </c>
      <c r="CW25" s="524"/>
      <c r="CX25" s="524"/>
      <c r="CY25" s="524"/>
      <c r="CZ25" s="524"/>
      <c r="DA25" s="524"/>
      <c r="DB25" s="524"/>
      <c r="DC25" s="524"/>
      <c r="DD25" s="524"/>
      <c r="DE25" s="525"/>
    </row>
    <row r="26" spans="1:125" s="2" customFormat="1" ht="23.25" customHeight="1">
      <c r="A26" s="555" t="s">
        <v>1211</v>
      </c>
      <c r="B26" s="556"/>
      <c r="C26" s="556"/>
      <c r="D26" s="556"/>
      <c r="E26" s="556"/>
      <c r="F26" s="556"/>
      <c r="G26" s="556"/>
      <c r="H26" s="556"/>
      <c r="I26" s="556"/>
      <c r="J26" s="556"/>
      <c r="K26" s="556"/>
      <c r="L26" s="556"/>
      <c r="M26" s="556"/>
      <c r="N26" s="556"/>
      <c r="O26" s="557"/>
      <c r="P26" s="540" t="s">
        <v>1166</v>
      </c>
      <c r="Q26" s="540"/>
      <c r="R26" s="540"/>
      <c r="S26" s="540"/>
      <c r="T26" s="540"/>
      <c r="U26" s="540"/>
      <c r="V26" s="540"/>
      <c r="W26" s="540"/>
      <c r="X26" s="540"/>
      <c r="Y26" s="540"/>
      <c r="Z26" s="540"/>
      <c r="AA26" s="540"/>
      <c r="AB26" s="540"/>
      <c r="AC26" s="540"/>
      <c r="AD26" s="541">
        <v>401</v>
      </c>
      <c r="AE26" s="541"/>
      <c r="AF26" s="541"/>
      <c r="AG26" s="542">
        <v>1</v>
      </c>
      <c r="AH26" s="542"/>
      <c r="AI26" s="542"/>
      <c r="AJ26" s="542"/>
      <c r="AK26" s="549">
        <v>7240.59</v>
      </c>
      <c r="AL26" s="550"/>
      <c r="AM26" s="550"/>
      <c r="AN26" s="550"/>
      <c r="AO26" s="550"/>
      <c r="AP26" s="551"/>
      <c r="AQ26" s="524">
        <f t="shared" si="2"/>
        <v>86887.08</v>
      </c>
      <c r="AR26" s="524"/>
      <c r="AS26" s="524"/>
      <c r="AT26" s="524"/>
      <c r="AU26" s="524"/>
      <c r="AV26" s="524"/>
      <c r="AW26" s="524"/>
      <c r="AX26" s="524"/>
      <c r="AY26" s="526">
        <v>0</v>
      </c>
      <c r="AZ26" s="526"/>
      <c r="BA26" s="526"/>
      <c r="BB26" s="526"/>
      <c r="BC26" s="526"/>
      <c r="BD26" s="526"/>
      <c r="BE26" s="526"/>
      <c r="BF26" s="526"/>
      <c r="BG26" s="526"/>
      <c r="BH26" s="526"/>
      <c r="BI26" s="526"/>
      <c r="BJ26" s="526"/>
      <c r="BK26" s="526"/>
      <c r="BL26" s="526"/>
      <c r="BM26" s="526"/>
      <c r="BN26" s="526"/>
      <c r="BO26" s="546">
        <f t="shared" si="0"/>
        <v>11902.339726027398</v>
      </c>
      <c r="BP26" s="547"/>
      <c r="BQ26" s="547"/>
      <c r="BR26" s="547"/>
      <c r="BS26" s="547"/>
      <c r="BT26" s="547"/>
      <c r="BU26" s="547"/>
      <c r="BV26" s="548"/>
      <c r="BW26" s="526">
        <v>0</v>
      </c>
      <c r="BX26" s="526"/>
      <c r="BY26" s="526"/>
      <c r="BZ26" s="526"/>
      <c r="CA26" s="526"/>
      <c r="CB26" s="526"/>
      <c r="CC26" s="526"/>
      <c r="CD26" s="526"/>
      <c r="CE26" s="526">
        <v>0</v>
      </c>
      <c r="CF26" s="526"/>
      <c r="CG26" s="526"/>
      <c r="CH26" s="526"/>
      <c r="CI26" s="526"/>
      <c r="CJ26" s="526"/>
      <c r="CK26" s="526"/>
      <c r="CL26" s="526"/>
      <c r="CM26" s="526"/>
      <c r="CN26" s="526">
        <v>0</v>
      </c>
      <c r="CO26" s="526"/>
      <c r="CP26" s="526"/>
      <c r="CQ26" s="526"/>
      <c r="CR26" s="526"/>
      <c r="CS26" s="526"/>
      <c r="CT26" s="526"/>
      <c r="CU26" s="526"/>
      <c r="CV26" s="524">
        <f t="shared" si="1"/>
        <v>98789.419726027394</v>
      </c>
      <c r="CW26" s="524"/>
      <c r="CX26" s="524"/>
      <c r="CY26" s="524"/>
      <c r="CZ26" s="524"/>
      <c r="DA26" s="524"/>
      <c r="DB26" s="524"/>
      <c r="DC26" s="524"/>
      <c r="DD26" s="524"/>
      <c r="DE26" s="525"/>
    </row>
    <row r="27" spans="1:125" s="2" customFormat="1" ht="23.25" customHeight="1">
      <c r="A27" s="555" t="s">
        <v>1171</v>
      </c>
      <c r="B27" s="556"/>
      <c r="C27" s="556"/>
      <c r="D27" s="556"/>
      <c r="E27" s="556"/>
      <c r="F27" s="556"/>
      <c r="G27" s="556"/>
      <c r="H27" s="556"/>
      <c r="I27" s="556"/>
      <c r="J27" s="556"/>
      <c r="K27" s="556"/>
      <c r="L27" s="556"/>
      <c r="M27" s="556"/>
      <c r="N27" s="556"/>
      <c r="O27" s="557"/>
      <c r="P27" s="540" t="s">
        <v>1166</v>
      </c>
      <c r="Q27" s="540"/>
      <c r="R27" s="540"/>
      <c r="S27" s="540"/>
      <c r="T27" s="540"/>
      <c r="U27" s="540"/>
      <c r="V27" s="540"/>
      <c r="W27" s="540"/>
      <c r="X27" s="540"/>
      <c r="Y27" s="540"/>
      <c r="Z27" s="540"/>
      <c r="AA27" s="540"/>
      <c r="AB27" s="540"/>
      <c r="AC27" s="540"/>
      <c r="AD27" s="541">
        <v>401</v>
      </c>
      <c r="AE27" s="541"/>
      <c r="AF27" s="541"/>
      <c r="AG27" s="542">
        <v>1</v>
      </c>
      <c r="AH27" s="542"/>
      <c r="AI27" s="542"/>
      <c r="AJ27" s="542"/>
      <c r="AK27" s="549">
        <v>7240.59</v>
      </c>
      <c r="AL27" s="550"/>
      <c r="AM27" s="550"/>
      <c r="AN27" s="550"/>
      <c r="AO27" s="550"/>
      <c r="AP27" s="551"/>
      <c r="AQ27" s="524">
        <f t="shared" si="2"/>
        <v>86887.08</v>
      </c>
      <c r="AR27" s="524"/>
      <c r="AS27" s="524"/>
      <c r="AT27" s="524"/>
      <c r="AU27" s="524"/>
      <c r="AV27" s="524"/>
      <c r="AW27" s="524"/>
      <c r="AX27" s="524"/>
      <c r="AY27" s="526">
        <v>0</v>
      </c>
      <c r="AZ27" s="526"/>
      <c r="BA27" s="526"/>
      <c r="BB27" s="526"/>
      <c r="BC27" s="526"/>
      <c r="BD27" s="526"/>
      <c r="BE27" s="526"/>
      <c r="BF27" s="526"/>
      <c r="BG27" s="526"/>
      <c r="BH27" s="526"/>
      <c r="BI27" s="526"/>
      <c r="BJ27" s="526"/>
      <c r="BK27" s="526"/>
      <c r="BL27" s="526"/>
      <c r="BM27" s="526"/>
      <c r="BN27" s="526"/>
      <c r="BO27" s="546">
        <f t="shared" si="0"/>
        <v>11902.339726027398</v>
      </c>
      <c r="BP27" s="547"/>
      <c r="BQ27" s="547"/>
      <c r="BR27" s="547"/>
      <c r="BS27" s="547"/>
      <c r="BT27" s="547"/>
      <c r="BU27" s="547"/>
      <c r="BV27" s="548"/>
      <c r="BW27" s="526">
        <v>0</v>
      </c>
      <c r="BX27" s="526"/>
      <c r="BY27" s="526"/>
      <c r="BZ27" s="526"/>
      <c r="CA27" s="526"/>
      <c r="CB27" s="526"/>
      <c r="CC27" s="526"/>
      <c r="CD27" s="526"/>
      <c r="CE27" s="526">
        <v>0</v>
      </c>
      <c r="CF27" s="526"/>
      <c r="CG27" s="526"/>
      <c r="CH27" s="526"/>
      <c r="CI27" s="526"/>
      <c r="CJ27" s="526"/>
      <c r="CK27" s="526"/>
      <c r="CL27" s="526"/>
      <c r="CM27" s="526"/>
      <c r="CN27" s="526">
        <v>0</v>
      </c>
      <c r="CO27" s="526"/>
      <c r="CP27" s="526"/>
      <c r="CQ27" s="526"/>
      <c r="CR27" s="526"/>
      <c r="CS27" s="526"/>
      <c r="CT27" s="526"/>
      <c r="CU27" s="526"/>
      <c r="CV27" s="524">
        <f t="shared" si="1"/>
        <v>98789.419726027394</v>
      </c>
      <c r="CW27" s="524"/>
      <c r="CX27" s="524"/>
      <c r="CY27" s="524"/>
      <c r="CZ27" s="524"/>
      <c r="DA27" s="524"/>
      <c r="DB27" s="524"/>
      <c r="DC27" s="524"/>
      <c r="DD27" s="524"/>
      <c r="DE27" s="525"/>
    </row>
    <row r="28" spans="1:125" s="2" customFormat="1" ht="23.25" customHeight="1">
      <c r="A28" s="555" t="s">
        <v>1212</v>
      </c>
      <c r="B28" s="556"/>
      <c r="C28" s="556"/>
      <c r="D28" s="556"/>
      <c r="E28" s="556"/>
      <c r="F28" s="556"/>
      <c r="G28" s="556"/>
      <c r="H28" s="556"/>
      <c r="I28" s="556"/>
      <c r="J28" s="556"/>
      <c r="K28" s="556"/>
      <c r="L28" s="556"/>
      <c r="M28" s="556"/>
      <c r="N28" s="556"/>
      <c r="O28" s="557"/>
      <c r="P28" s="540" t="s">
        <v>1166</v>
      </c>
      <c r="Q28" s="540"/>
      <c r="R28" s="540"/>
      <c r="S28" s="540"/>
      <c r="T28" s="540"/>
      <c r="U28" s="540"/>
      <c r="V28" s="540"/>
      <c r="W28" s="540"/>
      <c r="X28" s="540"/>
      <c r="Y28" s="540"/>
      <c r="Z28" s="540"/>
      <c r="AA28" s="540"/>
      <c r="AB28" s="540"/>
      <c r="AC28" s="540"/>
      <c r="AD28" s="541">
        <v>401</v>
      </c>
      <c r="AE28" s="541"/>
      <c r="AF28" s="541"/>
      <c r="AG28" s="542">
        <v>1</v>
      </c>
      <c r="AH28" s="542"/>
      <c r="AI28" s="542"/>
      <c r="AJ28" s="542"/>
      <c r="AK28" s="549">
        <v>7240.59</v>
      </c>
      <c r="AL28" s="550"/>
      <c r="AM28" s="550"/>
      <c r="AN28" s="550"/>
      <c r="AO28" s="550"/>
      <c r="AP28" s="551"/>
      <c r="AQ28" s="524">
        <f t="shared" si="2"/>
        <v>86887.08</v>
      </c>
      <c r="AR28" s="524"/>
      <c r="AS28" s="524"/>
      <c r="AT28" s="524"/>
      <c r="AU28" s="524"/>
      <c r="AV28" s="524"/>
      <c r="AW28" s="524"/>
      <c r="AX28" s="524"/>
      <c r="AY28" s="526">
        <v>0</v>
      </c>
      <c r="AZ28" s="526"/>
      <c r="BA28" s="526"/>
      <c r="BB28" s="526"/>
      <c r="BC28" s="526"/>
      <c r="BD28" s="526"/>
      <c r="BE28" s="526"/>
      <c r="BF28" s="526"/>
      <c r="BG28" s="526"/>
      <c r="BH28" s="526"/>
      <c r="BI28" s="526"/>
      <c r="BJ28" s="526"/>
      <c r="BK28" s="526"/>
      <c r="BL28" s="526"/>
      <c r="BM28" s="526"/>
      <c r="BN28" s="526"/>
      <c r="BO28" s="546">
        <f t="shared" si="0"/>
        <v>11902.339726027398</v>
      </c>
      <c r="BP28" s="547"/>
      <c r="BQ28" s="547"/>
      <c r="BR28" s="547"/>
      <c r="BS28" s="547"/>
      <c r="BT28" s="547"/>
      <c r="BU28" s="547"/>
      <c r="BV28" s="548"/>
      <c r="BW28" s="526">
        <v>0</v>
      </c>
      <c r="BX28" s="526"/>
      <c r="BY28" s="526"/>
      <c r="BZ28" s="526"/>
      <c r="CA28" s="526"/>
      <c r="CB28" s="526"/>
      <c r="CC28" s="526"/>
      <c r="CD28" s="526"/>
      <c r="CE28" s="526">
        <v>0</v>
      </c>
      <c r="CF28" s="526"/>
      <c r="CG28" s="526"/>
      <c r="CH28" s="526"/>
      <c r="CI28" s="526"/>
      <c r="CJ28" s="526"/>
      <c r="CK28" s="526"/>
      <c r="CL28" s="526"/>
      <c r="CM28" s="526"/>
      <c r="CN28" s="526">
        <v>0</v>
      </c>
      <c r="CO28" s="526"/>
      <c r="CP28" s="526"/>
      <c r="CQ28" s="526"/>
      <c r="CR28" s="526"/>
      <c r="CS28" s="526"/>
      <c r="CT28" s="526"/>
      <c r="CU28" s="526"/>
      <c r="CV28" s="524">
        <f t="shared" si="1"/>
        <v>98789.419726027394</v>
      </c>
      <c r="CW28" s="524"/>
      <c r="CX28" s="524"/>
      <c r="CY28" s="524"/>
      <c r="CZ28" s="524"/>
      <c r="DA28" s="524"/>
      <c r="DB28" s="524"/>
      <c r="DC28" s="524"/>
      <c r="DD28" s="524"/>
      <c r="DE28" s="525"/>
    </row>
    <row r="29" spans="1:125" s="2" customFormat="1" ht="23.25" customHeight="1">
      <c r="A29" s="555" t="s">
        <v>1213</v>
      </c>
      <c r="B29" s="556"/>
      <c r="C29" s="556"/>
      <c r="D29" s="556"/>
      <c r="E29" s="556"/>
      <c r="F29" s="556"/>
      <c r="G29" s="556"/>
      <c r="H29" s="556"/>
      <c r="I29" s="556"/>
      <c r="J29" s="556"/>
      <c r="K29" s="556"/>
      <c r="L29" s="556"/>
      <c r="M29" s="556"/>
      <c r="N29" s="556"/>
      <c r="O29" s="557"/>
      <c r="P29" s="540" t="s">
        <v>1166</v>
      </c>
      <c r="Q29" s="540"/>
      <c r="R29" s="540"/>
      <c r="S29" s="540"/>
      <c r="T29" s="540"/>
      <c r="U29" s="540"/>
      <c r="V29" s="540"/>
      <c r="W29" s="540"/>
      <c r="X29" s="540"/>
      <c r="Y29" s="540"/>
      <c r="Z29" s="540"/>
      <c r="AA29" s="540"/>
      <c r="AB29" s="540"/>
      <c r="AC29" s="540"/>
      <c r="AD29" s="541">
        <v>401</v>
      </c>
      <c r="AE29" s="541"/>
      <c r="AF29" s="541"/>
      <c r="AG29" s="542">
        <v>1</v>
      </c>
      <c r="AH29" s="542"/>
      <c r="AI29" s="542"/>
      <c r="AJ29" s="542"/>
      <c r="AK29" s="549">
        <v>6294.56</v>
      </c>
      <c r="AL29" s="550"/>
      <c r="AM29" s="550"/>
      <c r="AN29" s="550"/>
      <c r="AO29" s="550"/>
      <c r="AP29" s="551"/>
      <c r="AQ29" s="524">
        <f t="shared" si="2"/>
        <v>75534.720000000001</v>
      </c>
      <c r="AR29" s="524"/>
      <c r="AS29" s="524"/>
      <c r="AT29" s="524"/>
      <c r="AU29" s="524"/>
      <c r="AV29" s="524"/>
      <c r="AW29" s="524"/>
      <c r="AX29" s="524"/>
      <c r="AY29" s="526">
        <v>0</v>
      </c>
      <c r="AZ29" s="526"/>
      <c r="BA29" s="526"/>
      <c r="BB29" s="526"/>
      <c r="BC29" s="526"/>
      <c r="BD29" s="526"/>
      <c r="BE29" s="526"/>
      <c r="BF29" s="526"/>
      <c r="BG29" s="526"/>
      <c r="BH29" s="526"/>
      <c r="BI29" s="526"/>
      <c r="BJ29" s="526"/>
      <c r="BK29" s="526"/>
      <c r="BL29" s="526"/>
      <c r="BM29" s="526"/>
      <c r="BN29" s="526"/>
      <c r="BO29" s="546">
        <f t="shared" si="0"/>
        <v>10347.22191780822</v>
      </c>
      <c r="BP29" s="547"/>
      <c r="BQ29" s="547"/>
      <c r="BR29" s="547"/>
      <c r="BS29" s="547"/>
      <c r="BT29" s="547"/>
      <c r="BU29" s="547"/>
      <c r="BV29" s="548"/>
      <c r="BW29" s="526">
        <v>0</v>
      </c>
      <c r="BX29" s="526"/>
      <c r="BY29" s="526"/>
      <c r="BZ29" s="526"/>
      <c r="CA29" s="526"/>
      <c r="CB29" s="526"/>
      <c r="CC29" s="526"/>
      <c r="CD29" s="526"/>
      <c r="CE29" s="526">
        <v>0</v>
      </c>
      <c r="CF29" s="526"/>
      <c r="CG29" s="526"/>
      <c r="CH29" s="526"/>
      <c r="CI29" s="526"/>
      <c r="CJ29" s="526"/>
      <c r="CK29" s="526"/>
      <c r="CL29" s="526"/>
      <c r="CM29" s="526"/>
      <c r="CN29" s="526">
        <v>0</v>
      </c>
      <c r="CO29" s="526"/>
      <c r="CP29" s="526"/>
      <c r="CQ29" s="526"/>
      <c r="CR29" s="526"/>
      <c r="CS29" s="526"/>
      <c r="CT29" s="526"/>
      <c r="CU29" s="526"/>
      <c r="CV29" s="524">
        <f t="shared" si="1"/>
        <v>85881.941917808217</v>
      </c>
      <c r="CW29" s="524"/>
      <c r="CX29" s="524"/>
      <c r="CY29" s="524"/>
      <c r="CZ29" s="524"/>
      <c r="DA29" s="524"/>
      <c r="DB29" s="524"/>
      <c r="DC29" s="524"/>
      <c r="DD29" s="524"/>
      <c r="DE29" s="525"/>
    </row>
    <row r="30" spans="1:125" s="2" customFormat="1" ht="23.25" customHeight="1">
      <c r="A30" s="555" t="s">
        <v>1215</v>
      </c>
      <c r="B30" s="556"/>
      <c r="C30" s="556"/>
      <c r="D30" s="556"/>
      <c r="E30" s="556"/>
      <c r="F30" s="556"/>
      <c r="G30" s="556"/>
      <c r="H30" s="556"/>
      <c r="I30" s="556"/>
      <c r="J30" s="556"/>
      <c r="K30" s="556"/>
      <c r="L30" s="556"/>
      <c r="M30" s="556"/>
      <c r="N30" s="556"/>
      <c r="O30" s="557"/>
      <c r="P30" s="567" t="s">
        <v>1172</v>
      </c>
      <c r="Q30" s="568"/>
      <c r="R30" s="568"/>
      <c r="S30" s="568"/>
      <c r="T30" s="568"/>
      <c r="U30" s="568"/>
      <c r="V30" s="568"/>
      <c r="W30" s="568"/>
      <c r="X30" s="568"/>
      <c r="Y30" s="568"/>
      <c r="Z30" s="568"/>
      <c r="AA30" s="568"/>
      <c r="AB30" s="568"/>
      <c r="AC30" s="569"/>
      <c r="AD30" s="541">
        <v>401</v>
      </c>
      <c r="AE30" s="541"/>
      <c r="AF30" s="541"/>
      <c r="AG30" s="542">
        <v>1</v>
      </c>
      <c r="AH30" s="542"/>
      <c r="AI30" s="542"/>
      <c r="AJ30" s="542"/>
      <c r="AK30" s="549">
        <v>3207.39</v>
      </c>
      <c r="AL30" s="550"/>
      <c r="AM30" s="550"/>
      <c r="AN30" s="550"/>
      <c r="AO30" s="550"/>
      <c r="AP30" s="551"/>
      <c r="AQ30" s="524">
        <f t="shared" si="2"/>
        <v>38488.68</v>
      </c>
      <c r="AR30" s="524"/>
      <c r="AS30" s="524"/>
      <c r="AT30" s="524"/>
      <c r="AU30" s="524"/>
      <c r="AV30" s="524"/>
      <c r="AW30" s="524"/>
      <c r="AX30" s="524"/>
      <c r="AY30" s="526">
        <v>0</v>
      </c>
      <c r="AZ30" s="526"/>
      <c r="BA30" s="526"/>
      <c r="BB30" s="526"/>
      <c r="BC30" s="526"/>
      <c r="BD30" s="526"/>
      <c r="BE30" s="526"/>
      <c r="BF30" s="526"/>
      <c r="BG30" s="526"/>
      <c r="BH30" s="526"/>
      <c r="BI30" s="526"/>
      <c r="BJ30" s="526"/>
      <c r="BK30" s="526"/>
      <c r="BL30" s="526"/>
      <c r="BM30" s="526"/>
      <c r="BN30" s="526"/>
      <c r="BO30" s="546">
        <f t="shared" si="0"/>
        <v>5272.4219178082194</v>
      </c>
      <c r="BP30" s="547"/>
      <c r="BQ30" s="547"/>
      <c r="BR30" s="547"/>
      <c r="BS30" s="547"/>
      <c r="BT30" s="547"/>
      <c r="BU30" s="547"/>
      <c r="BV30" s="548"/>
      <c r="BW30" s="526">
        <v>0</v>
      </c>
      <c r="BX30" s="526"/>
      <c r="BY30" s="526"/>
      <c r="BZ30" s="526"/>
      <c r="CA30" s="526"/>
      <c r="CB30" s="526"/>
      <c r="CC30" s="526"/>
      <c r="CD30" s="526"/>
      <c r="CE30" s="526">
        <v>0</v>
      </c>
      <c r="CF30" s="526"/>
      <c r="CG30" s="526"/>
      <c r="CH30" s="526"/>
      <c r="CI30" s="526"/>
      <c r="CJ30" s="526"/>
      <c r="CK30" s="526"/>
      <c r="CL30" s="526"/>
      <c r="CM30" s="526"/>
      <c r="CN30" s="526">
        <v>0</v>
      </c>
      <c r="CO30" s="526"/>
      <c r="CP30" s="526"/>
      <c r="CQ30" s="526"/>
      <c r="CR30" s="526"/>
      <c r="CS30" s="526"/>
      <c r="CT30" s="526"/>
      <c r="CU30" s="526"/>
      <c r="CV30" s="524">
        <f t="shared" si="1"/>
        <v>43761.101917808221</v>
      </c>
      <c r="CW30" s="524"/>
      <c r="CX30" s="524"/>
      <c r="CY30" s="524"/>
      <c r="CZ30" s="524"/>
      <c r="DA30" s="524"/>
      <c r="DB30" s="524"/>
      <c r="DC30" s="524"/>
      <c r="DD30" s="524"/>
      <c r="DE30" s="525"/>
      <c r="DS30" s="46"/>
    </row>
    <row r="31" spans="1:125" s="2" customFormat="1" ht="23.25" customHeight="1">
      <c r="A31" s="555" t="s">
        <v>1173</v>
      </c>
      <c r="B31" s="556"/>
      <c r="C31" s="556"/>
      <c r="D31" s="556"/>
      <c r="E31" s="556"/>
      <c r="F31" s="556"/>
      <c r="G31" s="556"/>
      <c r="H31" s="556"/>
      <c r="I31" s="556"/>
      <c r="J31" s="556"/>
      <c r="K31" s="556"/>
      <c r="L31" s="556"/>
      <c r="M31" s="556"/>
      <c r="N31" s="556"/>
      <c r="O31" s="557"/>
      <c r="P31" s="567" t="s">
        <v>1172</v>
      </c>
      <c r="Q31" s="568"/>
      <c r="R31" s="568"/>
      <c r="S31" s="568"/>
      <c r="T31" s="568"/>
      <c r="U31" s="568"/>
      <c r="V31" s="568"/>
      <c r="W31" s="568"/>
      <c r="X31" s="568"/>
      <c r="Y31" s="568"/>
      <c r="Z31" s="568"/>
      <c r="AA31" s="568"/>
      <c r="AB31" s="568"/>
      <c r="AC31" s="569"/>
      <c r="AD31" s="541">
        <v>401</v>
      </c>
      <c r="AE31" s="541"/>
      <c r="AF31" s="541"/>
      <c r="AG31" s="542">
        <v>1</v>
      </c>
      <c r="AH31" s="542"/>
      <c r="AI31" s="542"/>
      <c r="AJ31" s="542"/>
      <c r="AK31" s="549">
        <v>1627.9</v>
      </c>
      <c r="AL31" s="550"/>
      <c r="AM31" s="550"/>
      <c r="AN31" s="550"/>
      <c r="AO31" s="550"/>
      <c r="AP31" s="551"/>
      <c r="AQ31" s="524">
        <f t="shared" si="2"/>
        <v>19534.800000000003</v>
      </c>
      <c r="AR31" s="524"/>
      <c r="AS31" s="524"/>
      <c r="AT31" s="524"/>
      <c r="AU31" s="524"/>
      <c r="AV31" s="524"/>
      <c r="AW31" s="524"/>
      <c r="AX31" s="524"/>
      <c r="AY31" s="526">
        <v>0</v>
      </c>
      <c r="AZ31" s="526"/>
      <c r="BA31" s="526"/>
      <c r="BB31" s="526"/>
      <c r="BC31" s="526"/>
      <c r="BD31" s="526"/>
      <c r="BE31" s="526"/>
      <c r="BF31" s="526"/>
      <c r="BG31" s="526"/>
      <c r="BH31" s="526"/>
      <c r="BI31" s="526"/>
      <c r="BJ31" s="526"/>
      <c r="BK31" s="526"/>
      <c r="BL31" s="526"/>
      <c r="BM31" s="526"/>
      <c r="BN31" s="526"/>
      <c r="BO31" s="546">
        <f t="shared" si="0"/>
        <v>2676.0000000000005</v>
      </c>
      <c r="BP31" s="547"/>
      <c r="BQ31" s="547"/>
      <c r="BR31" s="547"/>
      <c r="BS31" s="547"/>
      <c r="BT31" s="547"/>
      <c r="BU31" s="547"/>
      <c r="BV31" s="548"/>
      <c r="BW31" s="526">
        <v>0</v>
      </c>
      <c r="BX31" s="526"/>
      <c r="BY31" s="526"/>
      <c r="BZ31" s="526"/>
      <c r="CA31" s="526"/>
      <c r="CB31" s="526"/>
      <c r="CC31" s="526"/>
      <c r="CD31" s="526"/>
      <c r="CE31" s="526">
        <v>0</v>
      </c>
      <c r="CF31" s="526"/>
      <c r="CG31" s="526"/>
      <c r="CH31" s="526"/>
      <c r="CI31" s="526"/>
      <c r="CJ31" s="526"/>
      <c r="CK31" s="526"/>
      <c r="CL31" s="526"/>
      <c r="CM31" s="526"/>
      <c r="CN31" s="526">
        <v>0</v>
      </c>
      <c r="CO31" s="526"/>
      <c r="CP31" s="526"/>
      <c r="CQ31" s="526"/>
      <c r="CR31" s="526"/>
      <c r="CS31" s="526"/>
      <c r="CT31" s="526"/>
      <c r="CU31" s="526"/>
      <c r="CV31" s="524">
        <f t="shared" si="1"/>
        <v>22210.800000000003</v>
      </c>
      <c r="CW31" s="524"/>
      <c r="CX31" s="524"/>
      <c r="CY31" s="524"/>
      <c r="CZ31" s="524"/>
      <c r="DA31" s="524"/>
      <c r="DB31" s="524"/>
      <c r="DC31" s="524"/>
      <c r="DD31" s="524"/>
      <c r="DE31" s="525"/>
    </row>
    <row r="32" spans="1:125" s="2" customFormat="1" ht="23.25" customHeight="1">
      <c r="A32" s="555" t="s">
        <v>1174</v>
      </c>
      <c r="B32" s="556"/>
      <c r="C32" s="556"/>
      <c r="D32" s="556"/>
      <c r="E32" s="556"/>
      <c r="F32" s="556"/>
      <c r="G32" s="556"/>
      <c r="H32" s="556"/>
      <c r="I32" s="556"/>
      <c r="J32" s="556"/>
      <c r="K32" s="556"/>
      <c r="L32" s="556"/>
      <c r="M32" s="556"/>
      <c r="N32" s="556"/>
      <c r="O32" s="557"/>
      <c r="P32" s="567" t="s">
        <v>1172</v>
      </c>
      <c r="Q32" s="568"/>
      <c r="R32" s="568"/>
      <c r="S32" s="568"/>
      <c r="T32" s="568"/>
      <c r="U32" s="568"/>
      <c r="V32" s="568"/>
      <c r="W32" s="568"/>
      <c r="X32" s="568"/>
      <c r="Y32" s="568"/>
      <c r="Z32" s="568"/>
      <c r="AA32" s="568"/>
      <c r="AB32" s="568"/>
      <c r="AC32" s="569"/>
      <c r="AD32" s="541">
        <v>401</v>
      </c>
      <c r="AE32" s="541"/>
      <c r="AF32" s="541"/>
      <c r="AG32" s="542">
        <v>1</v>
      </c>
      <c r="AH32" s="542"/>
      <c r="AI32" s="542"/>
      <c r="AJ32" s="542"/>
      <c r="AK32" s="549">
        <v>3679.7</v>
      </c>
      <c r="AL32" s="550"/>
      <c r="AM32" s="550"/>
      <c r="AN32" s="550"/>
      <c r="AO32" s="550"/>
      <c r="AP32" s="551"/>
      <c r="AQ32" s="524">
        <f t="shared" si="2"/>
        <v>44156.399999999994</v>
      </c>
      <c r="AR32" s="524"/>
      <c r="AS32" s="524"/>
      <c r="AT32" s="524"/>
      <c r="AU32" s="524"/>
      <c r="AV32" s="524"/>
      <c r="AW32" s="524"/>
      <c r="AX32" s="524"/>
      <c r="AY32" s="526">
        <v>0</v>
      </c>
      <c r="AZ32" s="526"/>
      <c r="BA32" s="526"/>
      <c r="BB32" s="526"/>
      <c r="BC32" s="526"/>
      <c r="BD32" s="526"/>
      <c r="BE32" s="526"/>
      <c r="BF32" s="526"/>
      <c r="BG32" s="526"/>
      <c r="BH32" s="526"/>
      <c r="BI32" s="526"/>
      <c r="BJ32" s="526"/>
      <c r="BK32" s="526"/>
      <c r="BL32" s="526"/>
      <c r="BM32" s="526"/>
      <c r="BN32" s="526"/>
      <c r="BO32" s="546">
        <f t="shared" si="0"/>
        <v>6048.8219178082181</v>
      </c>
      <c r="BP32" s="547"/>
      <c r="BQ32" s="547"/>
      <c r="BR32" s="547"/>
      <c r="BS32" s="547"/>
      <c r="BT32" s="547"/>
      <c r="BU32" s="547"/>
      <c r="BV32" s="548"/>
      <c r="BW32" s="526">
        <v>0</v>
      </c>
      <c r="BX32" s="526"/>
      <c r="BY32" s="526"/>
      <c r="BZ32" s="526"/>
      <c r="CA32" s="526"/>
      <c r="CB32" s="526"/>
      <c r="CC32" s="526"/>
      <c r="CD32" s="526"/>
      <c r="CE32" s="526">
        <v>0</v>
      </c>
      <c r="CF32" s="526"/>
      <c r="CG32" s="526"/>
      <c r="CH32" s="526"/>
      <c r="CI32" s="526"/>
      <c r="CJ32" s="526"/>
      <c r="CK32" s="526"/>
      <c r="CL32" s="526"/>
      <c r="CM32" s="526"/>
      <c r="CN32" s="526">
        <v>0</v>
      </c>
      <c r="CO32" s="526"/>
      <c r="CP32" s="526"/>
      <c r="CQ32" s="526"/>
      <c r="CR32" s="526"/>
      <c r="CS32" s="526"/>
      <c r="CT32" s="526"/>
      <c r="CU32" s="526"/>
      <c r="CV32" s="524">
        <f t="shared" si="1"/>
        <v>50205.221917808216</v>
      </c>
      <c r="CW32" s="524"/>
      <c r="CX32" s="524"/>
      <c r="CY32" s="524"/>
      <c r="CZ32" s="524"/>
      <c r="DA32" s="524"/>
      <c r="DB32" s="524"/>
      <c r="DC32" s="524"/>
      <c r="DD32" s="524"/>
      <c r="DE32" s="525"/>
    </row>
    <row r="33" spans="1:123" s="2" customFormat="1" ht="23.25" customHeight="1">
      <c r="A33" s="555" t="s">
        <v>1214</v>
      </c>
      <c r="B33" s="556"/>
      <c r="C33" s="556"/>
      <c r="D33" s="556"/>
      <c r="E33" s="556"/>
      <c r="F33" s="556"/>
      <c r="G33" s="556"/>
      <c r="H33" s="556"/>
      <c r="I33" s="556"/>
      <c r="J33" s="556"/>
      <c r="K33" s="556"/>
      <c r="L33" s="556"/>
      <c r="M33" s="556"/>
      <c r="N33" s="556"/>
      <c r="O33" s="557"/>
      <c r="P33" s="567" t="s">
        <v>1172</v>
      </c>
      <c r="Q33" s="568"/>
      <c r="R33" s="568"/>
      <c r="S33" s="568"/>
      <c r="T33" s="568"/>
      <c r="U33" s="568"/>
      <c r="V33" s="568"/>
      <c r="W33" s="568"/>
      <c r="X33" s="568"/>
      <c r="Y33" s="568"/>
      <c r="Z33" s="568"/>
      <c r="AA33" s="568"/>
      <c r="AB33" s="568"/>
      <c r="AC33" s="569"/>
      <c r="AD33" s="541">
        <v>401</v>
      </c>
      <c r="AE33" s="541"/>
      <c r="AF33" s="541"/>
      <c r="AG33" s="542">
        <v>1</v>
      </c>
      <c r="AH33" s="542"/>
      <c r="AI33" s="542"/>
      <c r="AJ33" s="542"/>
      <c r="AK33" s="549">
        <v>7238.7</v>
      </c>
      <c r="AL33" s="550"/>
      <c r="AM33" s="550"/>
      <c r="AN33" s="550"/>
      <c r="AO33" s="550"/>
      <c r="AP33" s="551"/>
      <c r="AQ33" s="524">
        <f t="shared" si="2"/>
        <v>86864.4</v>
      </c>
      <c r="AR33" s="524"/>
      <c r="AS33" s="524"/>
      <c r="AT33" s="524"/>
      <c r="AU33" s="524"/>
      <c r="AV33" s="524"/>
      <c r="AW33" s="524"/>
      <c r="AX33" s="524"/>
      <c r="AY33" s="526">
        <v>0</v>
      </c>
      <c r="AZ33" s="526"/>
      <c r="BA33" s="526"/>
      <c r="BB33" s="526"/>
      <c r="BC33" s="526"/>
      <c r="BD33" s="526"/>
      <c r="BE33" s="526"/>
      <c r="BF33" s="526"/>
      <c r="BG33" s="526"/>
      <c r="BH33" s="526"/>
      <c r="BI33" s="526"/>
      <c r="BJ33" s="526"/>
      <c r="BK33" s="526"/>
      <c r="BL33" s="526"/>
      <c r="BM33" s="526"/>
      <c r="BN33" s="526"/>
      <c r="BO33" s="546">
        <f t="shared" si="0"/>
        <v>11899.232876712329</v>
      </c>
      <c r="BP33" s="547"/>
      <c r="BQ33" s="547"/>
      <c r="BR33" s="547"/>
      <c r="BS33" s="547"/>
      <c r="BT33" s="547"/>
      <c r="BU33" s="547"/>
      <c r="BV33" s="548"/>
      <c r="BW33" s="526">
        <v>0</v>
      </c>
      <c r="BX33" s="526"/>
      <c r="BY33" s="526"/>
      <c r="BZ33" s="526"/>
      <c r="CA33" s="526"/>
      <c r="CB33" s="526"/>
      <c r="CC33" s="526"/>
      <c r="CD33" s="526"/>
      <c r="CE33" s="526">
        <v>0</v>
      </c>
      <c r="CF33" s="526"/>
      <c r="CG33" s="526"/>
      <c r="CH33" s="526"/>
      <c r="CI33" s="526"/>
      <c r="CJ33" s="526"/>
      <c r="CK33" s="526"/>
      <c r="CL33" s="526"/>
      <c r="CM33" s="526"/>
      <c r="CN33" s="526">
        <v>0</v>
      </c>
      <c r="CO33" s="526"/>
      <c r="CP33" s="526"/>
      <c r="CQ33" s="526"/>
      <c r="CR33" s="526"/>
      <c r="CS33" s="526"/>
      <c r="CT33" s="526"/>
      <c r="CU33" s="526"/>
      <c r="CV33" s="524">
        <f t="shared" si="1"/>
        <v>98763.63287671232</v>
      </c>
      <c r="CW33" s="524"/>
      <c r="CX33" s="524"/>
      <c r="CY33" s="524"/>
      <c r="CZ33" s="524"/>
      <c r="DA33" s="524"/>
      <c r="DB33" s="524"/>
      <c r="DC33" s="524"/>
      <c r="DD33" s="524"/>
      <c r="DE33" s="525"/>
    </row>
    <row r="34" spans="1:123" s="2" customFormat="1" ht="23.25" customHeight="1">
      <c r="A34" s="555" t="s">
        <v>1216</v>
      </c>
      <c r="B34" s="556"/>
      <c r="C34" s="556"/>
      <c r="D34" s="556"/>
      <c r="E34" s="556"/>
      <c r="F34" s="556"/>
      <c r="G34" s="556"/>
      <c r="H34" s="556"/>
      <c r="I34" s="556"/>
      <c r="J34" s="556"/>
      <c r="K34" s="556"/>
      <c r="L34" s="556"/>
      <c r="M34" s="556"/>
      <c r="N34" s="556"/>
      <c r="O34" s="557"/>
      <c r="P34" s="567" t="s">
        <v>1172</v>
      </c>
      <c r="Q34" s="568"/>
      <c r="R34" s="568"/>
      <c r="S34" s="568"/>
      <c r="T34" s="568"/>
      <c r="U34" s="568"/>
      <c r="V34" s="568"/>
      <c r="W34" s="568"/>
      <c r="X34" s="568"/>
      <c r="Y34" s="568"/>
      <c r="Z34" s="568"/>
      <c r="AA34" s="568"/>
      <c r="AB34" s="568"/>
      <c r="AC34" s="569"/>
      <c r="AD34" s="541">
        <v>401</v>
      </c>
      <c r="AE34" s="541"/>
      <c r="AF34" s="541"/>
      <c r="AG34" s="542">
        <v>1</v>
      </c>
      <c r="AH34" s="542"/>
      <c r="AI34" s="542"/>
      <c r="AJ34" s="542"/>
      <c r="AK34" s="549">
        <v>5947.22</v>
      </c>
      <c r="AL34" s="550"/>
      <c r="AM34" s="550"/>
      <c r="AN34" s="550"/>
      <c r="AO34" s="550"/>
      <c r="AP34" s="551"/>
      <c r="AQ34" s="524">
        <f>AG34*AK34*12</f>
        <v>71366.64</v>
      </c>
      <c r="AR34" s="524"/>
      <c r="AS34" s="524"/>
      <c r="AT34" s="524"/>
      <c r="AU34" s="524"/>
      <c r="AV34" s="524"/>
      <c r="AW34" s="524"/>
      <c r="AX34" s="524"/>
      <c r="AY34" s="526">
        <v>0</v>
      </c>
      <c r="AZ34" s="526"/>
      <c r="BA34" s="526"/>
      <c r="BB34" s="526"/>
      <c r="BC34" s="526"/>
      <c r="BD34" s="526"/>
      <c r="BE34" s="526"/>
      <c r="BF34" s="526"/>
      <c r="BG34" s="526"/>
      <c r="BH34" s="526"/>
      <c r="BI34" s="526"/>
      <c r="BJ34" s="526"/>
      <c r="BK34" s="526"/>
      <c r="BL34" s="526"/>
      <c r="BM34" s="526"/>
      <c r="BN34" s="526"/>
      <c r="BO34" s="546">
        <f t="shared" si="0"/>
        <v>9776.2520547945205</v>
      </c>
      <c r="BP34" s="547"/>
      <c r="BQ34" s="547"/>
      <c r="BR34" s="547"/>
      <c r="BS34" s="547"/>
      <c r="BT34" s="547"/>
      <c r="BU34" s="547"/>
      <c r="BV34" s="548"/>
      <c r="BW34" s="526">
        <v>0</v>
      </c>
      <c r="BX34" s="526"/>
      <c r="BY34" s="526"/>
      <c r="BZ34" s="526"/>
      <c r="CA34" s="526"/>
      <c r="CB34" s="526"/>
      <c r="CC34" s="526"/>
      <c r="CD34" s="526"/>
      <c r="CE34" s="526">
        <v>0</v>
      </c>
      <c r="CF34" s="526"/>
      <c r="CG34" s="526"/>
      <c r="CH34" s="526"/>
      <c r="CI34" s="526"/>
      <c r="CJ34" s="526"/>
      <c r="CK34" s="526"/>
      <c r="CL34" s="526"/>
      <c r="CM34" s="526"/>
      <c r="CN34" s="526">
        <v>0</v>
      </c>
      <c r="CO34" s="526"/>
      <c r="CP34" s="526"/>
      <c r="CQ34" s="526"/>
      <c r="CR34" s="526"/>
      <c r="CS34" s="526"/>
      <c r="CT34" s="526"/>
      <c r="CU34" s="526"/>
      <c r="CV34" s="524">
        <f>SUM(AQ34:CU34)</f>
        <v>81142.892054794516</v>
      </c>
      <c r="CW34" s="524"/>
      <c r="CX34" s="524"/>
      <c r="CY34" s="524"/>
      <c r="CZ34" s="524"/>
      <c r="DA34" s="524"/>
      <c r="DB34" s="524"/>
      <c r="DC34" s="524"/>
      <c r="DD34" s="524"/>
      <c r="DE34" s="525"/>
      <c r="DS34" s="46"/>
    </row>
    <row r="35" spans="1:123" s="2" customFormat="1" ht="23.25" customHeight="1">
      <c r="A35" s="555" t="s">
        <v>1217</v>
      </c>
      <c r="B35" s="556"/>
      <c r="C35" s="556"/>
      <c r="D35" s="556"/>
      <c r="E35" s="556"/>
      <c r="F35" s="556"/>
      <c r="G35" s="556"/>
      <c r="H35" s="556"/>
      <c r="I35" s="556"/>
      <c r="J35" s="556"/>
      <c r="K35" s="556"/>
      <c r="L35" s="556"/>
      <c r="M35" s="556"/>
      <c r="N35" s="556"/>
      <c r="O35" s="557"/>
      <c r="P35" s="567" t="s">
        <v>1172</v>
      </c>
      <c r="Q35" s="568"/>
      <c r="R35" s="568"/>
      <c r="S35" s="568"/>
      <c r="T35" s="568"/>
      <c r="U35" s="568"/>
      <c r="V35" s="568"/>
      <c r="W35" s="568"/>
      <c r="X35" s="568"/>
      <c r="Y35" s="568"/>
      <c r="Z35" s="568"/>
      <c r="AA35" s="568"/>
      <c r="AB35" s="568"/>
      <c r="AC35" s="569"/>
      <c r="AD35" s="541">
        <v>401</v>
      </c>
      <c r="AE35" s="541"/>
      <c r="AF35" s="541"/>
      <c r="AG35" s="542">
        <v>1</v>
      </c>
      <c r="AH35" s="542"/>
      <c r="AI35" s="542"/>
      <c r="AJ35" s="542"/>
      <c r="AK35" s="549">
        <v>4444.78</v>
      </c>
      <c r="AL35" s="550"/>
      <c r="AM35" s="550"/>
      <c r="AN35" s="550"/>
      <c r="AO35" s="550"/>
      <c r="AP35" s="551"/>
      <c r="AQ35" s="524">
        <f t="shared" si="2"/>
        <v>53337.36</v>
      </c>
      <c r="AR35" s="524"/>
      <c r="AS35" s="524"/>
      <c r="AT35" s="524"/>
      <c r="AU35" s="524"/>
      <c r="AV35" s="524"/>
      <c r="AW35" s="524"/>
      <c r="AX35" s="524"/>
      <c r="AY35" s="526">
        <v>0</v>
      </c>
      <c r="AZ35" s="526"/>
      <c r="BA35" s="526"/>
      <c r="BB35" s="526"/>
      <c r="BC35" s="526"/>
      <c r="BD35" s="526"/>
      <c r="BE35" s="526"/>
      <c r="BF35" s="526"/>
      <c r="BG35" s="526"/>
      <c r="BH35" s="526"/>
      <c r="BI35" s="526"/>
      <c r="BJ35" s="526"/>
      <c r="BK35" s="526"/>
      <c r="BL35" s="526"/>
      <c r="BM35" s="526"/>
      <c r="BN35" s="526"/>
      <c r="BO35" s="546">
        <f t="shared" si="0"/>
        <v>7306.4876712328769</v>
      </c>
      <c r="BP35" s="547"/>
      <c r="BQ35" s="547"/>
      <c r="BR35" s="547"/>
      <c r="BS35" s="547"/>
      <c r="BT35" s="547"/>
      <c r="BU35" s="547"/>
      <c r="BV35" s="548"/>
      <c r="BW35" s="526">
        <v>0</v>
      </c>
      <c r="BX35" s="526"/>
      <c r="BY35" s="526"/>
      <c r="BZ35" s="526"/>
      <c r="CA35" s="526"/>
      <c r="CB35" s="526"/>
      <c r="CC35" s="526"/>
      <c r="CD35" s="526"/>
      <c r="CE35" s="526">
        <v>0</v>
      </c>
      <c r="CF35" s="526"/>
      <c r="CG35" s="526"/>
      <c r="CH35" s="526"/>
      <c r="CI35" s="526"/>
      <c r="CJ35" s="526"/>
      <c r="CK35" s="526"/>
      <c r="CL35" s="526"/>
      <c r="CM35" s="526"/>
      <c r="CN35" s="526">
        <v>0</v>
      </c>
      <c r="CO35" s="526"/>
      <c r="CP35" s="526"/>
      <c r="CQ35" s="526"/>
      <c r="CR35" s="526"/>
      <c r="CS35" s="526"/>
      <c r="CT35" s="526"/>
      <c r="CU35" s="526"/>
      <c r="CV35" s="524">
        <f t="shared" si="1"/>
        <v>60643.847671232877</v>
      </c>
      <c r="CW35" s="524"/>
      <c r="CX35" s="524"/>
      <c r="CY35" s="524"/>
      <c r="CZ35" s="524"/>
      <c r="DA35" s="524"/>
      <c r="DB35" s="524"/>
      <c r="DC35" s="524"/>
      <c r="DD35" s="524"/>
      <c r="DE35" s="525"/>
    </row>
    <row r="36" spans="1:123" s="2" customFormat="1" ht="23.25" customHeight="1">
      <c r="A36" s="555" t="s">
        <v>1169</v>
      </c>
      <c r="B36" s="556"/>
      <c r="C36" s="556"/>
      <c r="D36" s="556"/>
      <c r="E36" s="556"/>
      <c r="F36" s="556"/>
      <c r="G36" s="556"/>
      <c r="H36" s="556"/>
      <c r="I36" s="556"/>
      <c r="J36" s="556"/>
      <c r="K36" s="556"/>
      <c r="L36" s="556"/>
      <c r="M36" s="556"/>
      <c r="N36" s="556"/>
      <c r="O36" s="557"/>
      <c r="P36" s="567" t="s">
        <v>1172</v>
      </c>
      <c r="Q36" s="568"/>
      <c r="R36" s="568"/>
      <c r="S36" s="568"/>
      <c r="T36" s="568"/>
      <c r="U36" s="568"/>
      <c r="V36" s="568"/>
      <c r="W36" s="568"/>
      <c r="X36" s="568"/>
      <c r="Y36" s="568"/>
      <c r="Z36" s="568"/>
      <c r="AA36" s="568"/>
      <c r="AB36" s="568"/>
      <c r="AC36" s="569"/>
      <c r="AD36" s="541">
        <v>401</v>
      </c>
      <c r="AE36" s="541"/>
      <c r="AF36" s="541"/>
      <c r="AG36" s="542">
        <v>1</v>
      </c>
      <c r="AH36" s="542"/>
      <c r="AI36" s="542"/>
      <c r="AJ36" s="542"/>
      <c r="AK36" s="549">
        <v>3182.7</v>
      </c>
      <c r="AL36" s="550"/>
      <c r="AM36" s="550"/>
      <c r="AN36" s="550"/>
      <c r="AO36" s="550"/>
      <c r="AP36" s="551"/>
      <c r="AQ36" s="524">
        <f t="shared" si="2"/>
        <v>38192.399999999994</v>
      </c>
      <c r="AR36" s="524"/>
      <c r="AS36" s="524"/>
      <c r="AT36" s="524"/>
      <c r="AU36" s="524"/>
      <c r="AV36" s="524"/>
      <c r="AW36" s="524"/>
      <c r="AX36" s="524"/>
      <c r="AY36" s="526">
        <v>0</v>
      </c>
      <c r="AZ36" s="526"/>
      <c r="BA36" s="526"/>
      <c r="BB36" s="526"/>
      <c r="BC36" s="526"/>
      <c r="BD36" s="526"/>
      <c r="BE36" s="526"/>
      <c r="BF36" s="526"/>
      <c r="BG36" s="526"/>
      <c r="BH36" s="526"/>
      <c r="BI36" s="526"/>
      <c r="BJ36" s="526"/>
      <c r="BK36" s="526"/>
      <c r="BL36" s="526"/>
      <c r="BM36" s="526"/>
      <c r="BN36" s="526"/>
      <c r="BO36" s="546">
        <f t="shared" si="0"/>
        <v>5231.8356164383549</v>
      </c>
      <c r="BP36" s="547"/>
      <c r="BQ36" s="547"/>
      <c r="BR36" s="547"/>
      <c r="BS36" s="547"/>
      <c r="BT36" s="547"/>
      <c r="BU36" s="547"/>
      <c r="BV36" s="548"/>
      <c r="BW36" s="526">
        <v>0</v>
      </c>
      <c r="BX36" s="526"/>
      <c r="BY36" s="526"/>
      <c r="BZ36" s="526"/>
      <c r="CA36" s="526"/>
      <c r="CB36" s="526"/>
      <c r="CC36" s="526"/>
      <c r="CD36" s="526"/>
      <c r="CE36" s="526">
        <v>0</v>
      </c>
      <c r="CF36" s="526"/>
      <c r="CG36" s="526"/>
      <c r="CH36" s="526"/>
      <c r="CI36" s="526"/>
      <c r="CJ36" s="526"/>
      <c r="CK36" s="526"/>
      <c r="CL36" s="526"/>
      <c r="CM36" s="526"/>
      <c r="CN36" s="526">
        <v>0</v>
      </c>
      <c r="CO36" s="526"/>
      <c r="CP36" s="526"/>
      <c r="CQ36" s="526"/>
      <c r="CR36" s="526"/>
      <c r="CS36" s="526"/>
      <c r="CT36" s="526"/>
      <c r="CU36" s="526"/>
      <c r="CV36" s="524">
        <f t="shared" si="1"/>
        <v>43424.235616438353</v>
      </c>
      <c r="CW36" s="524"/>
      <c r="CX36" s="524"/>
      <c r="CY36" s="524"/>
      <c r="CZ36" s="524"/>
      <c r="DA36" s="524"/>
      <c r="DB36" s="524"/>
      <c r="DC36" s="524"/>
      <c r="DD36" s="524"/>
      <c r="DE36" s="525"/>
    </row>
    <row r="37" spans="1:123" s="2" customFormat="1" ht="23.25" customHeight="1">
      <c r="A37" s="555" t="s">
        <v>1175</v>
      </c>
      <c r="B37" s="556"/>
      <c r="C37" s="556"/>
      <c r="D37" s="556"/>
      <c r="E37" s="556"/>
      <c r="F37" s="556"/>
      <c r="G37" s="556"/>
      <c r="H37" s="556"/>
      <c r="I37" s="556"/>
      <c r="J37" s="556"/>
      <c r="K37" s="556"/>
      <c r="L37" s="556"/>
      <c r="M37" s="556"/>
      <c r="N37" s="556"/>
      <c r="O37" s="557"/>
      <c r="P37" s="567" t="s">
        <v>1172</v>
      </c>
      <c r="Q37" s="568"/>
      <c r="R37" s="568"/>
      <c r="S37" s="568"/>
      <c r="T37" s="568"/>
      <c r="U37" s="568"/>
      <c r="V37" s="568"/>
      <c r="W37" s="568"/>
      <c r="X37" s="568"/>
      <c r="Y37" s="568"/>
      <c r="Z37" s="568"/>
      <c r="AA37" s="568"/>
      <c r="AB37" s="568"/>
      <c r="AC37" s="569"/>
      <c r="AD37" s="541">
        <v>401</v>
      </c>
      <c r="AE37" s="541"/>
      <c r="AF37" s="541"/>
      <c r="AG37" s="542">
        <v>1</v>
      </c>
      <c r="AH37" s="542"/>
      <c r="AI37" s="542"/>
      <c r="AJ37" s="542"/>
      <c r="AK37" s="549">
        <v>1775.09</v>
      </c>
      <c r="AL37" s="550"/>
      <c r="AM37" s="550"/>
      <c r="AN37" s="550"/>
      <c r="AO37" s="550"/>
      <c r="AP37" s="551"/>
      <c r="AQ37" s="524">
        <f t="shared" si="2"/>
        <v>21301.079999999998</v>
      </c>
      <c r="AR37" s="524"/>
      <c r="AS37" s="524"/>
      <c r="AT37" s="524"/>
      <c r="AU37" s="524"/>
      <c r="AV37" s="524"/>
      <c r="AW37" s="524"/>
      <c r="AX37" s="524"/>
      <c r="AY37" s="526">
        <v>0</v>
      </c>
      <c r="AZ37" s="526"/>
      <c r="BA37" s="526"/>
      <c r="BB37" s="526"/>
      <c r="BC37" s="526"/>
      <c r="BD37" s="526"/>
      <c r="BE37" s="526"/>
      <c r="BF37" s="526"/>
      <c r="BG37" s="526"/>
      <c r="BH37" s="526"/>
      <c r="BI37" s="526"/>
      <c r="BJ37" s="526"/>
      <c r="BK37" s="526"/>
      <c r="BL37" s="526"/>
      <c r="BM37" s="526"/>
      <c r="BN37" s="526"/>
      <c r="BO37" s="546">
        <f t="shared" si="0"/>
        <v>2917.9561643835614</v>
      </c>
      <c r="BP37" s="547"/>
      <c r="BQ37" s="547"/>
      <c r="BR37" s="547"/>
      <c r="BS37" s="547"/>
      <c r="BT37" s="547"/>
      <c r="BU37" s="547"/>
      <c r="BV37" s="548"/>
      <c r="BW37" s="526">
        <v>0</v>
      </c>
      <c r="BX37" s="526"/>
      <c r="BY37" s="526"/>
      <c r="BZ37" s="526"/>
      <c r="CA37" s="526"/>
      <c r="CB37" s="526"/>
      <c r="CC37" s="526"/>
      <c r="CD37" s="526"/>
      <c r="CE37" s="526">
        <v>0</v>
      </c>
      <c r="CF37" s="526"/>
      <c r="CG37" s="526"/>
      <c r="CH37" s="526"/>
      <c r="CI37" s="526"/>
      <c r="CJ37" s="526"/>
      <c r="CK37" s="526"/>
      <c r="CL37" s="526"/>
      <c r="CM37" s="526"/>
      <c r="CN37" s="526">
        <v>0</v>
      </c>
      <c r="CO37" s="526"/>
      <c r="CP37" s="526"/>
      <c r="CQ37" s="526"/>
      <c r="CR37" s="526"/>
      <c r="CS37" s="526"/>
      <c r="CT37" s="526"/>
      <c r="CU37" s="526"/>
      <c r="CV37" s="524">
        <f t="shared" si="1"/>
        <v>24219.03616438356</v>
      </c>
      <c r="CW37" s="524"/>
      <c r="CX37" s="524"/>
      <c r="CY37" s="524"/>
      <c r="CZ37" s="524"/>
      <c r="DA37" s="524"/>
      <c r="DB37" s="524"/>
      <c r="DC37" s="524"/>
      <c r="DD37" s="524"/>
      <c r="DE37" s="525"/>
    </row>
    <row r="38" spans="1:123" s="2" customFormat="1" ht="23.25" customHeight="1">
      <c r="A38" s="555" t="s">
        <v>1218</v>
      </c>
      <c r="B38" s="556"/>
      <c r="C38" s="556"/>
      <c r="D38" s="556"/>
      <c r="E38" s="556"/>
      <c r="F38" s="556"/>
      <c r="G38" s="556"/>
      <c r="H38" s="556"/>
      <c r="I38" s="556"/>
      <c r="J38" s="556"/>
      <c r="K38" s="556"/>
      <c r="L38" s="556"/>
      <c r="M38" s="556"/>
      <c r="N38" s="556"/>
      <c r="O38" s="557"/>
      <c r="P38" s="567" t="s">
        <v>1172</v>
      </c>
      <c r="Q38" s="568"/>
      <c r="R38" s="568"/>
      <c r="S38" s="568"/>
      <c r="T38" s="568"/>
      <c r="U38" s="568"/>
      <c r="V38" s="568"/>
      <c r="W38" s="568"/>
      <c r="X38" s="568"/>
      <c r="Y38" s="568"/>
      <c r="Z38" s="568"/>
      <c r="AA38" s="568"/>
      <c r="AB38" s="568"/>
      <c r="AC38" s="569"/>
      <c r="AD38" s="541">
        <v>401</v>
      </c>
      <c r="AE38" s="541"/>
      <c r="AF38" s="541"/>
      <c r="AG38" s="542">
        <v>1</v>
      </c>
      <c r="AH38" s="542"/>
      <c r="AI38" s="542"/>
      <c r="AJ38" s="542"/>
      <c r="AK38" s="549">
        <v>1775.09</v>
      </c>
      <c r="AL38" s="550"/>
      <c r="AM38" s="550"/>
      <c r="AN38" s="550"/>
      <c r="AO38" s="550"/>
      <c r="AP38" s="551"/>
      <c r="AQ38" s="524">
        <f t="shared" si="2"/>
        <v>21301.079999999998</v>
      </c>
      <c r="AR38" s="524"/>
      <c r="AS38" s="524"/>
      <c r="AT38" s="524"/>
      <c r="AU38" s="524"/>
      <c r="AV38" s="524"/>
      <c r="AW38" s="524"/>
      <c r="AX38" s="524"/>
      <c r="AY38" s="526">
        <v>0</v>
      </c>
      <c r="AZ38" s="526"/>
      <c r="BA38" s="526"/>
      <c r="BB38" s="526"/>
      <c r="BC38" s="526"/>
      <c r="BD38" s="526"/>
      <c r="BE38" s="526"/>
      <c r="BF38" s="526"/>
      <c r="BG38" s="526"/>
      <c r="BH38" s="526"/>
      <c r="BI38" s="526"/>
      <c r="BJ38" s="526"/>
      <c r="BK38" s="526"/>
      <c r="BL38" s="526"/>
      <c r="BM38" s="526"/>
      <c r="BN38" s="526"/>
      <c r="BO38" s="546">
        <f t="shared" si="0"/>
        <v>2917.9561643835614</v>
      </c>
      <c r="BP38" s="547"/>
      <c r="BQ38" s="547"/>
      <c r="BR38" s="547"/>
      <c r="BS38" s="547"/>
      <c r="BT38" s="547"/>
      <c r="BU38" s="547"/>
      <c r="BV38" s="548"/>
      <c r="BW38" s="526">
        <v>0</v>
      </c>
      <c r="BX38" s="526"/>
      <c r="BY38" s="526"/>
      <c r="BZ38" s="526"/>
      <c r="CA38" s="526"/>
      <c r="CB38" s="526"/>
      <c r="CC38" s="526"/>
      <c r="CD38" s="526"/>
      <c r="CE38" s="526">
        <v>0</v>
      </c>
      <c r="CF38" s="526"/>
      <c r="CG38" s="526"/>
      <c r="CH38" s="526"/>
      <c r="CI38" s="526"/>
      <c r="CJ38" s="526"/>
      <c r="CK38" s="526"/>
      <c r="CL38" s="526"/>
      <c r="CM38" s="526"/>
      <c r="CN38" s="526">
        <v>0</v>
      </c>
      <c r="CO38" s="526"/>
      <c r="CP38" s="526"/>
      <c r="CQ38" s="526"/>
      <c r="CR38" s="526"/>
      <c r="CS38" s="526"/>
      <c r="CT38" s="526"/>
      <c r="CU38" s="526"/>
      <c r="CV38" s="524">
        <f t="shared" si="1"/>
        <v>24219.03616438356</v>
      </c>
      <c r="CW38" s="524"/>
      <c r="CX38" s="524"/>
      <c r="CY38" s="524"/>
      <c r="CZ38" s="524"/>
      <c r="DA38" s="524"/>
      <c r="DB38" s="524"/>
      <c r="DC38" s="524"/>
      <c r="DD38" s="524"/>
      <c r="DE38" s="525"/>
    </row>
    <row r="39" spans="1:123" s="2" customFormat="1" ht="23.25" customHeight="1">
      <c r="A39" s="555" t="s">
        <v>1219</v>
      </c>
      <c r="B39" s="556"/>
      <c r="C39" s="556"/>
      <c r="D39" s="556"/>
      <c r="E39" s="556"/>
      <c r="F39" s="556"/>
      <c r="G39" s="556"/>
      <c r="H39" s="556"/>
      <c r="I39" s="556"/>
      <c r="J39" s="556"/>
      <c r="K39" s="556"/>
      <c r="L39" s="556"/>
      <c r="M39" s="556"/>
      <c r="N39" s="556"/>
      <c r="O39" s="557"/>
      <c r="P39" s="567" t="s">
        <v>1172</v>
      </c>
      <c r="Q39" s="568"/>
      <c r="R39" s="568"/>
      <c r="S39" s="568"/>
      <c r="T39" s="568"/>
      <c r="U39" s="568"/>
      <c r="V39" s="568"/>
      <c r="W39" s="568"/>
      <c r="X39" s="568"/>
      <c r="Y39" s="568"/>
      <c r="Z39" s="568"/>
      <c r="AA39" s="568"/>
      <c r="AB39" s="568"/>
      <c r="AC39" s="569"/>
      <c r="AD39" s="541">
        <v>401</v>
      </c>
      <c r="AE39" s="541"/>
      <c r="AF39" s="541"/>
      <c r="AG39" s="542">
        <v>1</v>
      </c>
      <c r="AH39" s="542"/>
      <c r="AI39" s="542"/>
      <c r="AJ39" s="542"/>
      <c r="AK39" s="549">
        <v>2574.0100000000002</v>
      </c>
      <c r="AL39" s="550"/>
      <c r="AM39" s="550"/>
      <c r="AN39" s="550"/>
      <c r="AO39" s="550"/>
      <c r="AP39" s="551"/>
      <c r="AQ39" s="524">
        <f t="shared" si="2"/>
        <v>30888.120000000003</v>
      </c>
      <c r="AR39" s="524"/>
      <c r="AS39" s="524"/>
      <c r="AT39" s="524"/>
      <c r="AU39" s="524"/>
      <c r="AV39" s="524"/>
      <c r="AW39" s="524"/>
      <c r="AX39" s="524"/>
      <c r="AY39" s="526">
        <v>0</v>
      </c>
      <c r="AZ39" s="526"/>
      <c r="BA39" s="526"/>
      <c r="BB39" s="526"/>
      <c r="BC39" s="526"/>
      <c r="BD39" s="526"/>
      <c r="BE39" s="526"/>
      <c r="BF39" s="526"/>
      <c r="BG39" s="526"/>
      <c r="BH39" s="526"/>
      <c r="BI39" s="526"/>
      <c r="BJ39" s="526"/>
      <c r="BK39" s="526"/>
      <c r="BL39" s="526"/>
      <c r="BM39" s="526"/>
      <c r="BN39" s="526"/>
      <c r="BO39" s="546">
        <f t="shared" si="0"/>
        <v>4231.2493150684941</v>
      </c>
      <c r="BP39" s="547"/>
      <c r="BQ39" s="547"/>
      <c r="BR39" s="547"/>
      <c r="BS39" s="547"/>
      <c r="BT39" s="547"/>
      <c r="BU39" s="547"/>
      <c r="BV39" s="548"/>
      <c r="BW39" s="526">
        <v>0</v>
      </c>
      <c r="BX39" s="526"/>
      <c r="BY39" s="526"/>
      <c r="BZ39" s="526"/>
      <c r="CA39" s="526"/>
      <c r="CB39" s="526"/>
      <c r="CC39" s="526"/>
      <c r="CD39" s="526"/>
      <c r="CE39" s="526">
        <v>0</v>
      </c>
      <c r="CF39" s="526"/>
      <c r="CG39" s="526"/>
      <c r="CH39" s="526"/>
      <c r="CI39" s="526"/>
      <c r="CJ39" s="526"/>
      <c r="CK39" s="526"/>
      <c r="CL39" s="526"/>
      <c r="CM39" s="526"/>
      <c r="CN39" s="526">
        <v>0</v>
      </c>
      <c r="CO39" s="526"/>
      <c r="CP39" s="526"/>
      <c r="CQ39" s="526"/>
      <c r="CR39" s="526"/>
      <c r="CS39" s="526"/>
      <c r="CT39" s="526"/>
      <c r="CU39" s="526"/>
      <c r="CV39" s="524">
        <f t="shared" si="1"/>
        <v>35119.369315068499</v>
      </c>
      <c r="CW39" s="524"/>
      <c r="CX39" s="524"/>
      <c r="CY39" s="524"/>
      <c r="CZ39" s="524"/>
      <c r="DA39" s="524"/>
      <c r="DB39" s="524"/>
      <c r="DC39" s="524"/>
      <c r="DD39" s="524"/>
      <c r="DE39" s="525"/>
    </row>
    <row r="40" spans="1:123" s="2" customFormat="1" ht="23.25" customHeight="1">
      <c r="A40" s="555" t="s">
        <v>1220</v>
      </c>
      <c r="B40" s="556"/>
      <c r="C40" s="556"/>
      <c r="D40" s="556"/>
      <c r="E40" s="556"/>
      <c r="F40" s="556"/>
      <c r="G40" s="556"/>
      <c r="H40" s="556"/>
      <c r="I40" s="556"/>
      <c r="J40" s="556"/>
      <c r="K40" s="556"/>
      <c r="L40" s="556"/>
      <c r="M40" s="556"/>
      <c r="N40" s="556"/>
      <c r="O40" s="557"/>
      <c r="P40" s="567" t="s">
        <v>1172</v>
      </c>
      <c r="Q40" s="568"/>
      <c r="R40" s="568"/>
      <c r="S40" s="568"/>
      <c r="T40" s="568"/>
      <c r="U40" s="568"/>
      <c r="V40" s="568"/>
      <c r="W40" s="568"/>
      <c r="X40" s="568"/>
      <c r="Y40" s="568"/>
      <c r="Z40" s="568"/>
      <c r="AA40" s="568"/>
      <c r="AB40" s="568"/>
      <c r="AC40" s="569"/>
      <c r="AD40" s="541">
        <v>401</v>
      </c>
      <c r="AE40" s="541"/>
      <c r="AF40" s="541"/>
      <c r="AG40" s="542">
        <v>1</v>
      </c>
      <c r="AH40" s="542"/>
      <c r="AI40" s="542"/>
      <c r="AJ40" s="542"/>
      <c r="AK40" s="549">
        <v>2437.6</v>
      </c>
      <c r="AL40" s="550"/>
      <c r="AM40" s="550"/>
      <c r="AN40" s="550"/>
      <c r="AO40" s="550"/>
      <c r="AP40" s="551"/>
      <c r="AQ40" s="524">
        <f t="shared" si="2"/>
        <v>29251.199999999997</v>
      </c>
      <c r="AR40" s="524"/>
      <c r="AS40" s="524"/>
      <c r="AT40" s="524"/>
      <c r="AU40" s="524"/>
      <c r="AV40" s="524"/>
      <c r="AW40" s="524"/>
      <c r="AX40" s="524"/>
      <c r="AY40" s="526">
        <v>0</v>
      </c>
      <c r="AZ40" s="526"/>
      <c r="BA40" s="526"/>
      <c r="BB40" s="526"/>
      <c r="BC40" s="526"/>
      <c r="BD40" s="526"/>
      <c r="BE40" s="526"/>
      <c r="BF40" s="526"/>
      <c r="BG40" s="526"/>
      <c r="BH40" s="526"/>
      <c r="BI40" s="526"/>
      <c r="BJ40" s="526"/>
      <c r="BK40" s="526"/>
      <c r="BL40" s="526"/>
      <c r="BM40" s="526"/>
      <c r="BN40" s="526"/>
      <c r="BO40" s="546">
        <f t="shared" si="0"/>
        <v>4007.0136986301363</v>
      </c>
      <c r="BP40" s="547"/>
      <c r="BQ40" s="547"/>
      <c r="BR40" s="547"/>
      <c r="BS40" s="547"/>
      <c r="BT40" s="547"/>
      <c r="BU40" s="547"/>
      <c r="BV40" s="548"/>
      <c r="BW40" s="526">
        <v>0</v>
      </c>
      <c r="BX40" s="526"/>
      <c r="BY40" s="526"/>
      <c r="BZ40" s="526"/>
      <c r="CA40" s="526"/>
      <c r="CB40" s="526"/>
      <c r="CC40" s="526"/>
      <c r="CD40" s="526"/>
      <c r="CE40" s="526">
        <v>0</v>
      </c>
      <c r="CF40" s="526"/>
      <c r="CG40" s="526"/>
      <c r="CH40" s="526"/>
      <c r="CI40" s="526"/>
      <c r="CJ40" s="526"/>
      <c r="CK40" s="526"/>
      <c r="CL40" s="526"/>
      <c r="CM40" s="526"/>
      <c r="CN40" s="526">
        <v>0</v>
      </c>
      <c r="CO40" s="526"/>
      <c r="CP40" s="526"/>
      <c r="CQ40" s="526"/>
      <c r="CR40" s="526"/>
      <c r="CS40" s="526"/>
      <c r="CT40" s="526"/>
      <c r="CU40" s="526"/>
      <c r="CV40" s="524">
        <f t="shared" si="1"/>
        <v>33258.213698630134</v>
      </c>
      <c r="CW40" s="524"/>
      <c r="CX40" s="524"/>
      <c r="CY40" s="524"/>
      <c r="CZ40" s="524"/>
      <c r="DA40" s="524"/>
      <c r="DB40" s="524"/>
      <c r="DC40" s="524"/>
      <c r="DD40" s="524"/>
      <c r="DE40" s="525"/>
    </row>
    <row r="41" spans="1:123" s="2" customFormat="1" ht="23.25" customHeight="1">
      <c r="A41" s="555" t="s">
        <v>1169</v>
      </c>
      <c r="B41" s="556"/>
      <c r="C41" s="556"/>
      <c r="D41" s="556"/>
      <c r="E41" s="556"/>
      <c r="F41" s="556"/>
      <c r="G41" s="556"/>
      <c r="H41" s="556"/>
      <c r="I41" s="556"/>
      <c r="J41" s="556"/>
      <c r="K41" s="556"/>
      <c r="L41" s="556"/>
      <c r="M41" s="556"/>
      <c r="N41" s="556"/>
      <c r="O41" s="557"/>
      <c r="P41" s="567" t="s">
        <v>1176</v>
      </c>
      <c r="Q41" s="568"/>
      <c r="R41" s="568"/>
      <c r="S41" s="568"/>
      <c r="T41" s="568"/>
      <c r="U41" s="568"/>
      <c r="V41" s="568"/>
      <c r="W41" s="568"/>
      <c r="X41" s="568"/>
      <c r="Y41" s="568"/>
      <c r="Z41" s="568"/>
      <c r="AA41" s="568"/>
      <c r="AB41" s="568"/>
      <c r="AC41" s="569"/>
      <c r="AD41" s="541">
        <v>401</v>
      </c>
      <c r="AE41" s="541"/>
      <c r="AF41" s="541"/>
      <c r="AG41" s="542">
        <v>1</v>
      </c>
      <c r="AH41" s="542"/>
      <c r="AI41" s="542"/>
      <c r="AJ41" s="542"/>
      <c r="AK41" s="549">
        <v>2101.0700000000002</v>
      </c>
      <c r="AL41" s="550"/>
      <c r="AM41" s="550"/>
      <c r="AN41" s="550"/>
      <c r="AO41" s="550"/>
      <c r="AP41" s="551"/>
      <c r="AQ41" s="524">
        <f t="shared" si="2"/>
        <v>25212.840000000004</v>
      </c>
      <c r="AR41" s="524"/>
      <c r="AS41" s="524"/>
      <c r="AT41" s="524"/>
      <c r="AU41" s="524"/>
      <c r="AV41" s="524"/>
      <c r="AW41" s="524"/>
      <c r="AX41" s="524"/>
      <c r="AY41" s="526">
        <v>0</v>
      </c>
      <c r="AZ41" s="526"/>
      <c r="BA41" s="526"/>
      <c r="BB41" s="526"/>
      <c r="BC41" s="526"/>
      <c r="BD41" s="526"/>
      <c r="BE41" s="526"/>
      <c r="BF41" s="526"/>
      <c r="BG41" s="526"/>
      <c r="BH41" s="526"/>
      <c r="BI41" s="526"/>
      <c r="BJ41" s="526"/>
      <c r="BK41" s="526"/>
      <c r="BL41" s="526"/>
      <c r="BM41" s="526"/>
      <c r="BN41" s="526"/>
      <c r="BO41" s="546">
        <f t="shared" si="0"/>
        <v>3453.8136986301374</v>
      </c>
      <c r="BP41" s="547"/>
      <c r="BQ41" s="547"/>
      <c r="BR41" s="547"/>
      <c r="BS41" s="547"/>
      <c r="BT41" s="547"/>
      <c r="BU41" s="547"/>
      <c r="BV41" s="548"/>
      <c r="BW41" s="526">
        <v>0</v>
      </c>
      <c r="BX41" s="526"/>
      <c r="BY41" s="526"/>
      <c r="BZ41" s="526"/>
      <c r="CA41" s="526"/>
      <c r="CB41" s="526"/>
      <c r="CC41" s="526"/>
      <c r="CD41" s="526"/>
      <c r="CE41" s="526">
        <v>0</v>
      </c>
      <c r="CF41" s="526"/>
      <c r="CG41" s="526"/>
      <c r="CH41" s="526"/>
      <c r="CI41" s="526"/>
      <c r="CJ41" s="526"/>
      <c r="CK41" s="526"/>
      <c r="CL41" s="526"/>
      <c r="CM41" s="526"/>
      <c r="CN41" s="526">
        <v>0</v>
      </c>
      <c r="CO41" s="526"/>
      <c r="CP41" s="526"/>
      <c r="CQ41" s="526"/>
      <c r="CR41" s="526"/>
      <c r="CS41" s="526"/>
      <c r="CT41" s="526"/>
      <c r="CU41" s="526"/>
      <c r="CV41" s="524">
        <f t="shared" si="1"/>
        <v>28666.65369863014</v>
      </c>
      <c r="CW41" s="524"/>
      <c r="CX41" s="524"/>
      <c r="CY41" s="524"/>
      <c r="CZ41" s="524"/>
      <c r="DA41" s="524"/>
      <c r="DB41" s="524"/>
      <c r="DC41" s="524"/>
      <c r="DD41" s="524"/>
      <c r="DE41" s="525"/>
    </row>
    <row r="42" spans="1:123" s="2" customFormat="1" ht="23.25" customHeight="1">
      <c r="A42" s="555" t="s">
        <v>1177</v>
      </c>
      <c r="B42" s="556"/>
      <c r="C42" s="556"/>
      <c r="D42" s="556"/>
      <c r="E42" s="556"/>
      <c r="F42" s="556"/>
      <c r="G42" s="556"/>
      <c r="H42" s="556"/>
      <c r="I42" s="556"/>
      <c r="J42" s="556"/>
      <c r="K42" s="556"/>
      <c r="L42" s="556"/>
      <c r="M42" s="556"/>
      <c r="N42" s="556"/>
      <c r="O42" s="557"/>
      <c r="P42" s="567" t="s">
        <v>1176</v>
      </c>
      <c r="Q42" s="568"/>
      <c r="R42" s="568"/>
      <c r="S42" s="568"/>
      <c r="T42" s="568"/>
      <c r="U42" s="568"/>
      <c r="V42" s="568"/>
      <c r="W42" s="568"/>
      <c r="X42" s="568"/>
      <c r="Y42" s="568"/>
      <c r="Z42" s="568"/>
      <c r="AA42" s="568"/>
      <c r="AB42" s="568"/>
      <c r="AC42" s="569"/>
      <c r="AD42" s="541">
        <v>401</v>
      </c>
      <c r="AE42" s="541"/>
      <c r="AF42" s="541"/>
      <c r="AG42" s="542">
        <v>1</v>
      </c>
      <c r="AH42" s="542"/>
      <c r="AI42" s="542"/>
      <c r="AJ42" s="542"/>
      <c r="AK42" s="549">
        <v>3048.09</v>
      </c>
      <c r="AL42" s="550"/>
      <c r="AM42" s="550"/>
      <c r="AN42" s="550"/>
      <c r="AO42" s="550"/>
      <c r="AP42" s="551"/>
      <c r="AQ42" s="524">
        <f t="shared" si="2"/>
        <v>36577.08</v>
      </c>
      <c r="AR42" s="524"/>
      <c r="AS42" s="524"/>
      <c r="AT42" s="524"/>
      <c r="AU42" s="524"/>
      <c r="AV42" s="524"/>
      <c r="AW42" s="524"/>
      <c r="AX42" s="524"/>
      <c r="AY42" s="526">
        <v>0</v>
      </c>
      <c r="AZ42" s="526"/>
      <c r="BA42" s="526"/>
      <c r="BB42" s="526"/>
      <c r="BC42" s="526"/>
      <c r="BD42" s="526"/>
      <c r="BE42" s="526"/>
      <c r="BF42" s="526"/>
      <c r="BG42" s="526"/>
      <c r="BH42" s="526"/>
      <c r="BI42" s="526"/>
      <c r="BJ42" s="526"/>
      <c r="BK42" s="526"/>
      <c r="BL42" s="526"/>
      <c r="BM42" s="526"/>
      <c r="BN42" s="526"/>
      <c r="BO42" s="546">
        <f t="shared" si="0"/>
        <v>5010.5589041095891</v>
      </c>
      <c r="BP42" s="547"/>
      <c r="BQ42" s="547"/>
      <c r="BR42" s="547"/>
      <c r="BS42" s="547"/>
      <c r="BT42" s="547"/>
      <c r="BU42" s="547"/>
      <c r="BV42" s="548"/>
      <c r="BW42" s="526">
        <v>0</v>
      </c>
      <c r="BX42" s="526"/>
      <c r="BY42" s="526"/>
      <c r="BZ42" s="526"/>
      <c r="CA42" s="526"/>
      <c r="CB42" s="526"/>
      <c r="CC42" s="526"/>
      <c r="CD42" s="526"/>
      <c r="CE42" s="526">
        <v>0</v>
      </c>
      <c r="CF42" s="526"/>
      <c r="CG42" s="526"/>
      <c r="CH42" s="526"/>
      <c r="CI42" s="526"/>
      <c r="CJ42" s="526"/>
      <c r="CK42" s="526"/>
      <c r="CL42" s="526"/>
      <c r="CM42" s="526"/>
      <c r="CN42" s="526">
        <v>0</v>
      </c>
      <c r="CO42" s="526"/>
      <c r="CP42" s="526"/>
      <c r="CQ42" s="526"/>
      <c r="CR42" s="526"/>
      <c r="CS42" s="526"/>
      <c r="CT42" s="526"/>
      <c r="CU42" s="526"/>
      <c r="CV42" s="524">
        <f t="shared" si="1"/>
        <v>41587.63890410959</v>
      </c>
      <c r="CW42" s="524"/>
      <c r="CX42" s="524"/>
      <c r="CY42" s="524"/>
      <c r="CZ42" s="524"/>
      <c r="DA42" s="524"/>
      <c r="DB42" s="524"/>
      <c r="DC42" s="524"/>
      <c r="DD42" s="524"/>
      <c r="DE42" s="525"/>
    </row>
    <row r="43" spans="1:123" s="2" customFormat="1" ht="23.25" customHeight="1">
      <c r="A43" s="555" t="s">
        <v>1167</v>
      </c>
      <c r="B43" s="556"/>
      <c r="C43" s="556"/>
      <c r="D43" s="556"/>
      <c r="E43" s="556"/>
      <c r="F43" s="556"/>
      <c r="G43" s="556"/>
      <c r="H43" s="556"/>
      <c r="I43" s="556"/>
      <c r="J43" s="556"/>
      <c r="K43" s="556"/>
      <c r="L43" s="556"/>
      <c r="M43" s="556"/>
      <c r="N43" s="556"/>
      <c r="O43" s="557"/>
      <c r="P43" s="567" t="s">
        <v>1176</v>
      </c>
      <c r="Q43" s="568"/>
      <c r="R43" s="568"/>
      <c r="S43" s="568"/>
      <c r="T43" s="568"/>
      <c r="U43" s="568"/>
      <c r="V43" s="568"/>
      <c r="W43" s="568"/>
      <c r="X43" s="568"/>
      <c r="Y43" s="568"/>
      <c r="Z43" s="568"/>
      <c r="AA43" s="568"/>
      <c r="AB43" s="568"/>
      <c r="AC43" s="569"/>
      <c r="AD43" s="570">
        <v>401</v>
      </c>
      <c r="AE43" s="571"/>
      <c r="AF43" s="572"/>
      <c r="AG43" s="573">
        <v>1</v>
      </c>
      <c r="AH43" s="574"/>
      <c r="AI43" s="574"/>
      <c r="AJ43" s="575"/>
      <c r="AK43" s="549">
        <v>4996.28</v>
      </c>
      <c r="AL43" s="550"/>
      <c r="AM43" s="550"/>
      <c r="AN43" s="550"/>
      <c r="AO43" s="550"/>
      <c r="AP43" s="551"/>
      <c r="AQ43" s="524">
        <f t="shared" si="2"/>
        <v>59955.360000000001</v>
      </c>
      <c r="AR43" s="524"/>
      <c r="AS43" s="524"/>
      <c r="AT43" s="524"/>
      <c r="AU43" s="524"/>
      <c r="AV43" s="524"/>
      <c r="AW43" s="524"/>
      <c r="AX43" s="524"/>
      <c r="AY43" s="526">
        <v>0</v>
      </c>
      <c r="AZ43" s="526"/>
      <c r="BA43" s="526"/>
      <c r="BB43" s="526"/>
      <c r="BC43" s="526"/>
      <c r="BD43" s="526"/>
      <c r="BE43" s="526"/>
      <c r="BF43" s="526"/>
      <c r="BG43" s="526"/>
      <c r="BH43" s="526"/>
      <c r="BI43" s="526"/>
      <c r="BJ43" s="526"/>
      <c r="BK43" s="526"/>
      <c r="BL43" s="526"/>
      <c r="BM43" s="526"/>
      <c r="BN43" s="526"/>
      <c r="BO43" s="546">
        <f t="shared" si="0"/>
        <v>8213.0630136986292</v>
      </c>
      <c r="BP43" s="547"/>
      <c r="BQ43" s="547"/>
      <c r="BR43" s="547"/>
      <c r="BS43" s="547"/>
      <c r="BT43" s="547"/>
      <c r="BU43" s="547"/>
      <c r="BV43" s="548"/>
      <c r="BW43" s="526">
        <v>0</v>
      </c>
      <c r="BX43" s="526"/>
      <c r="BY43" s="526"/>
      <c r="BZ43" s="526"/>
      <c r="CA43" s="526"/>
      <c r="CB43" s="526"/>
      <c r="CC43" s="526"/>
      <c r="CD43" s="526"/>
      <c r="CE43" s="526">
        <v>0</v>
      </c>
      <c r="CF43" s="526"/>
      <c r="CG43" s="526"/>
      <c r="CH43" s="526"/>
      <c r="CI43" s="526"/>
      <c r="CJ43" s="526"/>
      <c r="CK43" s="526"/>
      <c r="CL43" s="526"/>
      <c r="CM43" s="526"/>
      <c r="CN43" s="526">
        <v>0</v>
      </c>
      <c r="CO43" s="526"/>
      <c r="CP43" s="526"/>
      <c r="CQ43" s="526"/>
      <c r="CR43" s="526"/>
      <c r="CS43" s="526"/>
      <c r="CT43" s="526"/>
      <c r="CU43" s="526"/>
      <c r="CV43" s="524">
        <f t="shared" si="1"/>
        <v>68168.42301369863</v>
      </c>
      <c r="CW43" s="524"/>
      <c r="CX43" s="524"/>
      <c r="CY43" s="524"/>
      <c r="CZ43" s="524"/>
      <c r="DA43" s="524"/>
      <c r="DB43" s="524"/>
      <c r="DC43" s="524"/>
      <c r="DD43" s="524"/>
      <c r="DE43" s="525"/>
    </row>
    <row r="44" spans="1:123" s="2" customFormat="1" ht="23.25" customHeight="1">
      <c r="A44" s="555" t="s">
        <v>1178</v>
      </c>
      <c r="B44" s="556"/>
      <c r="C44" s="556"/>
      <c r="D44" s="556"/>
      <c r="E44" s="556"/>
      <c r="F44" s="556"/>
      <c r="G44" s="556"/>
      <c r="H44" s="556"/>
      <c r="I44" s="556"/>
      <c r="J44" s="556"/>
      <c r="K44" s="556"/>
      <c r="L44" s="556"/>
      <c r="M44" s="556"/>
      <c r="N44" s="556"/>
      <c r="O44" s="557"/>
      <c r="P44" s="567" t="s">
        <v>1176</v>
      </c>
      <c r="Q44" s="568"/>
      <c r="R44" s="568"/>
      <c r="S44" s="568"/>
      <c r="T44" s="568"/>
      <c r="U44" s="568"/>
      <c r="V44" s="568"/>
      <c r="W44" s="568"/>
      <c r="X44" s="568"/>
      <c r="Y44" s="568"/>
      <c r="Z44" s="568"/>
      <c r="AA44" s="568"/>
      <c r="AB44" s="568"/>
      <c r="AC44" s="569"/>
      <c r="AD44" s="541">
        <v>401</v>
      </c>
      <c r="AE44" s="541"/>
      <c r="AF44" s="541"/>
      <c r="AG44" s="542">
        <v>1</v>
      </c>
      <c r="AH44" s="542"/>
      <c r="AI44" s="542"/>
      <c r="AJ44" s="542"/>
      <c r="AK44" s="549">
        <v>6488.43</v>
      </c>
      <c r="AL44" s="550"/>
      <c r="AM44" s="550"/>
      <c r="AN44" s="550"/>
      <c r="AO44" s="550"/>
      <c r="AP44" s="551"/>
      <c r="AQ44" s="524">
        <f t="shared" si="2"/>
        <v>77861.16</v>
      </c>
      <c r="AR44" s="524"/>
      <c r="AS44" s="524"/>
      <c r="AT44" s="524"/>
      <c r="AU44" s="524"/>
      <c r="AV44" s="524"/>
      <c r="AW44" s="524"/>
      <c r="AX44" s="524"/>
      <c r="AY44" s="526">
        <v>0</v>
      </c>
      <c r="AZ44" s="526"/>
      <c r="BA44" s="526"/>
      <c r="BB44" s="526"/>
      <c r="BC44" s="526"/>
      <c r="BD44" s="526"/>
      <c r="BE44" s="526"/>
      <c r="BF44" s="526"/>
      <c r="BG44" s="526"/>
      <c r="BH44" s="526"/>
      <c r="BI44" s="526"/>
      <c r="BJ44" s="526"/>
      <c r="BK44" s="526"/>
      <c r="BL44" s="526"/>
      <c r="BM44" s="526"/>
      <c r="BN44" s="526"/>
      <c r="BO44" s="546">
        <f t="shared" si="0"/>
        <v>10665.912328767123</v>
      </c>
      <c r="BP44" s="547"/>
      <c r="BQ44" s="547"/>
      <c r="BR44" s="547"/>
      <c r="BS44" s="547"/>
      <c r="BT44" s="547"/>
      <c r="BU44" s="547"/>
      <c r="BV44" s="548"/>
      <c r="BW44" s="526">
        <v>0</v>
      </c>
      <c r="BX44" s="526"/>
      <c r="BY44" s="526"/>
      <c r="BZ44" s="526"/>
      <c r="CA44" s="526"/>
      <c r="CB44" s="526"/>
      <c r="CC44" s="526"/>
      <c r="CD44" s="526"/>
      <c r="CE44" s="526">
        <v>0</v>
      </c>
      <c r="CF44" s="526"/>
      <c r="CG44" s="526"/>
      <c r="CH44" s="526"/>
      <c r="CI44" s="526"/>
      <c r="CJ44" s="526"/>
      <c r="CK44" s="526"/>
      <c r="CL44" s="526"/>
      <c r="CM44" s="526"/>
      <c r="CN44" s="526">
        <v>0</v>
      </c>
      <c r="CO44" s="526"/>
      <c r="CP44" s="526"/>
      <c r="CQ44" s="526"/>
      <c r="CR44" s="526"/>
      <c r="CS44" s="526"/>
      <c r="CT44" s="526"/>
      <c r="CU44" s="526"/>
      <c r="CV44" s="524">
        <f t="shared" si="1"/>
        <v>88527.072328767128</v>
      </c>
      <c r="CW44" s="524"/>
      <c r="CX44" s="524"/>
      <c r="CY44" s="524"/>
      <c r="CZ44" s="524"/>
      <c r="DA44" s="524"/>
      <c r="DB44" s="524"/>
      <c r="DC44" s="524"/>
      <c r="DD44" s="524"/>
      <c r="DE44" s="525"/>
    </row>
    <row r="45" spans="1:123" s="2" customFormat="1" ht="23.25" customHeight="1">
      <c r="A45" s="555" t="s">
        <v>1179</v>
      </c>
      <c r="B45" s="556"/>
      <c r="C45" s="556"/>
      <c r="D45" s="556"/>
      <c r="E45" s="556"/>
      <c r="F45" s="556"/>
      <c r="G45" s="556"/>
      <c r="H45" s="556"/>
      <c r="I45" s="556"/>
      <c r="J45" s="556"/>
      <c r="K45" s="556"/>
      <c r="L45" s="556"/>
      <c r="M45" s="556"/>
      <c r="N45" s="556"/>
      <c r="O45" s="557"/>
      <c r="P45" s="567" t="s">
        <v>1176</v>
      </c>
      <c r="Q45" s="568"/>
      <c r="R45" s="568"/>
      <c r="S45" s="568"/>
      <c r="T45" s="568"/>
      <c r="U45" s="568"/>
      <c r="V45" s="568"/>
      <c r="W45" s="568"/>
      <c r="X45" s="568"/>
      <c r="Y45" s="568"/>
      <c r="Z45" s="568"/>
      <c r="AA45" s="568"/>
      <c r="AB45" s="568"/>
      <c r="AC45" s="569"/>
      <c r="AD45" s="541">
        <v>401</v>
      </c>
      <c r="AE45" s="541"/>
      <c r="AF45" s="541"/>
      <c r="AG45" s="542">
        <v>1</v>
      </c>
      <c r="AH45" s="542"/>
      <c r="AI45" s="542"/>
      <c r="AJ45" s="542"/>
      <c r="AK45" s="549">
        <v>2004.68</v>
      </c>
      <c r="AL45" s="550"/>
      <c r="AM45" s="550"/>
      <c r="AN45" s="550"/>
      <c r="AO45" s="550"/>
      <c r="AP45" s="551"/>
      <c r="AQ45" s="524">
        <f t="shared" si="2"/>
        <v>24056.16</v>
      </c>
      <c r="AR45" s="524"/>
      <c r="AS45" s="524"/>
      <c r="AT45" s="524"/>
      <c r="AU45" s="524"/>
      <c r="AV45" s="524"/>
      <c r="AW45" s="524"/>
      <c r="AX45" s="524"/>
      <c r="AY45" s="526">
        <v>0</v>
      </c>
      <c r="AZ45" s="526"/>
      <c r="BA45" s="526"/>
      <c r="BB45" s="526"/>
      <c r="BC45" s="526"/>
      <c r="BD45" s="526"/>
      <c r="BE45" s="526"/>
      <c r="BF45" s="526"/>
      <c r="BG45" s="526"/>
      <c r="BH45" s="526"/>
      <c r="BI45" s="526"/>
      <c r="BJ45" s="526"/>
      <c r="BK45" s="526"/>
      <c r="BL45" s="526"/>
      <c r="BM45" s="526"/>
      <c r="BN45" s="526"/>
      <c r="BO45" s="546">
        <f t="shared" si="0"/>
        <v>3295.364383561644</v>
      </c>
      <c r="BP45" s="547"/>
      <c r="BQ45" s="547"/>
      <c r="BR45" s="547"/>
      <c r="BS45" s="547"/>
      <c r="BT45" s="547"/>
      <c r="BU45" s="547"/>
      <c r="BV45" s="548"/>
      <c r="BW45" s="526">
        <v>0</v>
      </c>
      <c r="BX45" s="526"/>
      <c r="BY45" s="526"/>
      <c r="BZ45" s="526"/>
      <c r="CA45" s="526"/>
      <c r="CB45" s="526"/>
      <c r="CC45" s="526"/>
      <c r="CD45" s="526"/>
      <c r="CE45" s="526">
        <v>0</v>
      </c>
      <c r="CF45" s="526"/>
      <c r="CG45" s="526"/>
      <c r="CH45" s="526"/>
      <c r="CI45" s="526"/>
      <c r="CJ45" s="526"/>
      <c r="CK45" s="526"/>
      <c r="CL45" s="526"/>
      <c r="CM45" s="526"/>
      <c r="CN45" s="526">
        <v>0</v>
      </c>
      <c r="CO45" s="526"/>
      <c r="CP45" s="526"/>
      <c r="CQ45" s="526"/>
      <c r="CR45" s="526"/>
      <c r="CS45" s="526"/>
      <c r="CT45" s="526"/>
      <c r="CU45" s="526"/>
      <c r="CV45" s="524">
        <f t="shared" si="1"/>
        <v>27351.524383561642</v>
      </c>
      <c r="CW45" s="524"/>
      <c r="CX45" s="524"/>
      <c r="CY45" s="524"/>
      <c r="CZ45" s="524"/>
      <c r="DA45" s="524"/>
      <c r="DB45" s="524"/>
      <c r="DC45" s="524"/>
      <c r="DD45" s="524"/>
      <c r="DE45" s="525"/>
    </row>
    <row r="46" spans="1:123" s="2" customFormat="1" ht="23.25" customHeight="1">
      <c r="A46" s="555" t="s">
        <v>1180</v>
      </c>
      <c r="B46" s="556"/>
      <c r="C46" s="556"/>
      <c r="D46" s="556"/>
      <c r="E46" s="556"/>
      <c r="F46" s="556"/>
      <c r="G46" s="556"/>
      <c r="H46" s="556"/>
      <c r="I46" s="556"/>
      <c r="J46" s="556"/>
      <c r="K46" s="556"/>
      <c r="L46" s="556"/>
      <c r="M46" s="556"/>
      <c r="N46" s="556"/>
      <c r="O46" s="557"/>
      <c r="P46" s="567" t="s">
        <v>1176</v>
      </c>
      <c r="Q46" s="568"/>
      <c r="R46" s="568"/>
      <c r="S46" s="568"/>
      <c r="T46" s="568"/>
      <c r="U46" s="568"/>
      <c r="V46" s="568"/>
      <c r="W46" s="568"/>
      <c r="X46" s="568"/>
      <c r="Y46" s="568"/>
      <c r="Z46" s="568"/>
      <c r="AA46" s="568"/>
      <c r="AB46" s="568"/>
      <c r="AC46" s="569"/>
      <c r="AD46" s="541">
        <v>401</v>
      </c>
      <c r="AE46" s="541"/>
      <c r="AF46" s="541"/>
      <c r="AG46" s="542">
        <v>1</v>
      </c>
      <c r="AH46" s="542"/>
      <c r="AI46" s="542"/>
      <c r="AJ46" s="542"/>
      <c r="AK46" s="549">
        <v>6157.59</v>
      </c>
      <c r="AL46" s="550"/>
      <c r="AM46" s="550"/>
      <c r="AN46" s="550"/>
      <c r="AO46" s="550"/>
      <c r="AP46" s="551"/>
      <c r="AQ46" s="524">
        <f t="shared" si="2"/>
        <v>73891.08</v>
      </c>
      <c r="AR46" s="524"/>
      <c r="AS46" s="524"/>
      <c r="AT46" s="524"/>
      <c r="AU46" s="524"/>
      <c r="AV46" s="524"/>
      <c r="AW46" s="524"/>
      <c r="AX46" s="524"/>
      <c r="AY46" s="526">
        <v>0</v>
      </c>
      <c r="AZ46" s="526"/>
      <c r="BA46" s="526"/>
      <c r="BB46" s="526"/>
      <c r="BC46" s="526"/>
      <c r="BD46" s="526"/>
      <c r="BE46" s="526"/>
      <c r="BF46" s="526"/>
      <c r="BG46" s="526"/>
      <c r="BH46" s="526"/>
      <c r="BI46" s="526"/>
      <c r="BJ46" s="526"/>
      <c r="BK46" s="526"/>
      <c r="BL46" s="526"/>
      <c r="BM46" s="526"/>
      <c r="BN46" s="526"/>
      <c r="BO46" s="546">
        <f t="shared" si="0"/>
        <v>10122.065753424658</v>
      </c>
      <c r="BP46" s="547"/>
      <c r="BQ46" s="547"/>
      <c r="BR46" s="547"/>
      <c r="BS46" s="547"/>
      <c r="BT46" s="547"/>
      <c r="BU46" s="547"/>
      <c r="BV46" s="548"/>
      <c r="BW46" s="526">
        <v>0</v>
      </c>
      <c r="BX46" s="526"/>
      <c r="BY46" s="526"/>
      <c r="BZ46" s="526"/>
      <c r="CA46" s="526"/>
      <c r="CB46" s="526"/>
      <c r="CC46" s="526"/>
      <c r="CD46" s="526"/>
      <c r="CE46" s="526">
        <v>0</v>
      </c>
      <c r="CF46" s="526"/>
      <c r="CG46" s="526"/>
      <c r="CH46" s="526"/>
      <c r="CI46" s="526"/>
      <c r="CJ46" s="526"/>
      <c r="CK46" s="526"/>
      <c r="CL46" s="526"/>
      <c r="CM46" s="526"/>
      <c r="CN46" s="526">
        <v>0</v>
      </c>
      <c r="CO46" s="526"/>
      <c r="CP46" s="526"/>
      <c r="CQ46" s="526"/>
      <c r="CR46" s="526"/>
      <c r="CS46" s="526"/>
      <c r="CT46" s="526"/>
      <c r="CU46" s="526"/>
      <c r="CV46" s="524">
        <f t="shared" si="1"/>
        <v>84013.145753424658</v>
      </c>
      <c r="CW46" s="524"/>
      <c r="CX46" s="524"/>
      <c r="CY46" s="524"/>
      <c r="CZ46" s="524"/>
      <c r="DA46" s="524"/>
      <c r="DB46" s="524"/>
      <c r="DC46" s="524"/>
      <c r="DD46" s="524"/>
      <c r="DE46" s="525"/>
    </row>
    <row r="47" spans="1:123" s="2" customFormat="1" ht="23.25" customHeight="1">
      <c r="A47" s="555" t="s">
        <v>1164</v>
      </c>
      <c r="B47" s="556"/>
      <c r="C47" s="556"/>
      <c r="D47" s="556"/>
      <c r="E47" s="556"/>
      <c r="F47" s="556"/>
      <c r="G47" s="556"/>
      <c r="H47" s="556"/>
      <c r="I47" s="556"/>
      <c r="J47" s="556"/>
      <c r="K47" s="556"/>
      <c r="L47" s="556"/>
      <c r="M47" s="556"/>
      <c r="N47" s="556"/>
      <c r="O47" s="557"/>
      <c r="P47" s="567" t="s">
        <v>1181</v>
      </c>
      <c r="Q47" s="568"/>
      <c r="R47" s="568"/>
      <c r="S47" s="568"/>
      <c r="T47" s="568"/>
      <c r="U47" s="568"/>
      <c r="V47" s="568"/>
      <c r="W47" s="568"/>
      <c r="X47" s="568"/>
      <c r="Y47" s="568"/>
      <c r="Z47" s="568"/>
      <c r="AA47" s="568"/>
      <c r="AB47" s="568"/>
      <c r="AC47" s="569"/>
      <c r="AD47" s="541">
        <v>401</v>
      </c>
      <c r="AE47" s="541"/>
      <c r="AF47" s="541"/>
      <c r="AG47" s="542">
        <v>1</v>
      </c>
      <c r="AH47" s="542"/>
      <c r="AI47" s="542"/>
      <c r="AJ47" s="542"/>
      <c r="AK47" s="549">
        <v>4154.01</v>
      </c>
      <c r="AL47" s="550"/>
      <c r="AM47" s="550"/>
      <c r="AN47" s="550"/>
      <c r="AO47" s="550"/>
      <c r="AP47" s="551"/>
      <c r="AQ47" s="524">
        <f t="shared" si="2"/>
        <v>49848.12</v>
      </c>
      <c r="AR47" s="524"/>
      <c r="AS47" s="524"/>
      <c r="AT47" s="524"/>
      <c r="AU47" s="524"/>
      <c r="AV47" s="524"/>
      <c r="AW47" s="524"/>
      <c r="AX47" s="524"/>
      <c r="AY47" s="526">
        <v>0</v>
      </c>
      <c r="AZ47" s="526"/>
      <c r="BA47" s="526"/>
      <c r="BB47" s="526"/>
      <c r="BC47" s="526"/>
      <c r="BD47" s="526"/>
      <c r="BE47" s="526"/>
      <c r="BF47" s="526"/>
      <c r="BG47" s="526"/>
      <c r="BH47" s="526"/>
      <c r="BI47" s="526"/>
      <c r="BJ47" s="526"/>
      <c r="BK47" s="526"/>
      <c r="BL47" s="526"/>
      <c r="BM47" s="526"/>
      <c r="BN47" s="526"/>
      <c r="BO47" s="546">
        <f t="shared" si="0"/>
        <v>6828.5095890410958</v>
      </c>
      <c r="BP47" s="547"/>
      <c r="BQ47" s="547"/>
      <c r="BR47" s="547"/>
      <c r="BS47" s="547"/>
      <c r="BT47" s="547"/>
      <c r="BU47" s="547"/>
      <c r="BV47" s="548"/>
      <c r="BW47" s="526">
        <v>0</v>
      </c>
      <c r="BX47" s="526"/>
      <c r="BY47" s="526"/>
      <c r="BZ47" s="526"/>
      <c r="CA47" s="526"/>
      <c r="CB47" s="526"/>
      <c r="CC47" s="526"/>
      <c r="CD47" s="526"/>
      <c r="CE47" s="526">
        <v>0</v>
      </c>
      <c r="CF47" s="526"/>
      <c r="CG47" s="526"/>
      <c r="CH47" s="526"/>
      <c r="CI47" s="526"/>
      <c r="CJ47" s="526"/>
      <c r="CK47" s="526"/>
      <c r="CL47" s="526"/>
      <c r="CM47" s="526"/>
      <c r="CN47" s="526">
        <v>0</v>
      </c>
      <c r="CO47" s="526"/>
      <c r="CP47" s="526"/>
      <c r="CQ47" s="526"/>
      <c r="CR47" s="526"/>
      <c r="CS47" s="526"/>
      <c r="CT47" s="526"/>
      <c r="CU47" s="526"/>
      <c r="CV47" s="524">
        <f t="shared" si="1"/>
        <v>56676.629589041098</v>
      </c>
      <c r="CW47" s="524"/>
      <c r="CX47" s="524"/>
      <c r="CY47" s="524"/>
      <c r="CZ47" s="524"/>
      <c r="DA47" s="524"/>
      <c r="DB47" s="524"/>
      <c r="DC47" s="524"/>
      <c r="DD47" s="524"/>
      <c r="DE47" s="525"/>
    </row>
    <row r="48" spans="1:123" s="2" customFormat="1" ht="23.25" customHeight="1">
      <c r="A48" s="555" t="s">
        <v>1180</v>
      </c>
      <c r="B48" s="556"/>
      <c r="C48" s="556"/>
      <c r="D48" s="556"/>
      <c r="E48" s="556"/>
      <c r="F48" s="556"/>
      <c r="G48" s="556"/>
      <c r="H48" s="556"/>
      <c r="I48" s="556"/>
      <c r="J48" s="556"/>
      <c r="K48" s="556"/>
      <c r="L48" s="556"/>
      <c r="M48" s="556"/>
      <c r="N48" s="556"/>
      <c r="O48" s="557"/>
      <c r="P48" s="567" t="s">
        <v>1181</v>
      </c>
      <c r="Q48" s="568"/>
      <c r="R48" s="568"/>
      <c r="S48" s="568"/>
      <c r="T48" s="568"/>
      <c r="U48" s="568"/>
      <c r="V48" s="568"/>
      <c r="W48" s="568"/>
      <c r="X48" s="568"/>
      <c r="Y48" s="568"/>
      <c r="Z48" s="568"/>
      <c r="AA48" s="568"/>
      <c r="AB48" s="568"/>
      <c r="AC48" s="569"/>
      <c r="AD48" s="541">
        <v>401</v>
      </c>
      <c r="AE48" s="541"/>
      <c r="AF48" s="541"/>
      <c r="AG48" s="542">
        <v>1</v>
      </c>
      <c r="AH48" s="542"/>
      <c r="AI48" s="542"/>
      <c r="AJ48" s="542"/>
      <c r="AK48" s="549">
        <v>6157.59</v>
      </c>
      <c r="AL48" s="550"/>
      <c r="AM48" s="550"/>
      <c r="AN48" s="550"/>
      <c r="AO48" s="550"/>
      <c r="AP48" s="551"/>
      <c r="AQ48" s="524">
        <f t="shared" si="2"/>
        <v>73891.08</v>
      </c>
      <c r="AR48" s="524"/>
      <c r="AS48" s="524"/>
      <c r="AT48" s="524"/>
      <c r="AU48" s="524"/>
      <c r="AV48" s="524"/>
      <c r="AW48" s="524"/>
      <c r="AX48" s="524"/>
      <c r="AY48" s="526">
        <v>0</v>
      </c>
      <c r="AZ48" s="526"/>
      <c r="BA48" s="526"/>
      <c r="BB48" s="526"/>
      <c r="BC48" s="526"/>
      <c r="BD48" s="526"/>
      <c r="BE48" s="526"/>
      <c r="BF48" s="526"/>
      <c r="BG48" s="526"/>
      <c r="BH48" s="526"/>
      <c r="BI48" s="526"/>
      <c r="BJ48" s="526"/>
      <c r="BK48" s="526"/>
      <c r="BL48" s="526"/>
      <c r="BM48" s="526"/>
      <c r="BN48" s="526"/>
      <c r="BO48" s="546">
        <f t="shared" si="0"/>
        <v>10122.065753424658</v>
      </c>
      <c r="BP48" s="547"/>
      <c r="BQ48" s="547"/>
      <c r="BR48" s="547"/>
      <c r="BS48" s="547"/>
      <c r="BT48" s="547"/>
      <c r="BU48" s="547"/>
      <c r="BV48" s="548"/>
      <c r="BW48" s="526">
        <v>0</v>
      </c>
      <c r="BX48" s="526"/>
      <c r="BY48" s="526"/>
      <c r="BZ48" s="526"/>
      <c r="CA48" s="526"/>
      <c r="CB48" s="526"/>
      <c r="CC48" s="526"/>
      <c r="CD48" s="526"/>
      <c r="CE48" s="526">
        <v>0</v>
      </c>
      <c r="CF48" s="526"/>
      <c r="CG48" s="526"/>
      <c r="CH48" s="526"/>
      <c r="CI48" s="526"/>
      <c r="CJ48" s="526"/>
      <c r="CK48" s="526"/>
      <c r="CL48" s="526"/>
      <c r="CM48" s="526"/>
      <c r="CN48" s="526">
        <v>0</v>
      </c>
      <c r="CO48" s="526"/>
      <c r="CP48" s="526"/>
      <c r="CQ48" s="526"/>
      <c r="CR48" s="526"/>
      <c r="CS48" s="526"/>
      <c r="CT48" s="526"/>
      <c r="CU48" s="526"/>
      <c r="CV48" s="524">
        <f t="shared" si="1"/>
        <v>84013.145753424658</v>
      </c>
      <c r="CW48" s="524"/>
      <c r="CX48" s="524"/>
      <c r="CY48" s="524"/>
      <c r="CZ48" s="524"/>
      <c r="DA48" s="524"/>
      <c r="DB48" s="524"/>
      <c r="DC48" s="524"/>
      <c r="DD48" s="524"/>
      <c r="DE48" s="525"/>
      <c r="DR48" s="46"/>
    </row>
    <row r="49" spans="1:109" s="2" customFormat="1" ht="23.25" customHeight="1">
      <c r="A49" s="555" t="s">
        <v>1221</v>
      </c>
      <c r="B49" s="556"/>
      <c r="C49" s="556"/>
      <c r="D49" s="556"/>
      <c r="E49" s="556"/>
      <c r="F49" s="556"/>
      <c r="G49" s="556"/>
      <c r="H49" s="556"/>
      <c r="I49" s="556"/>
      <c r="J49" s="556"/>
      <c r="K49" s="556"/>
      <c r="L49" s="556"/>
      <c r="M49" s="556"/>
      <c r="N49" s="556"/>
      <c r="O49" s="557"/>
      <c r="P49" s="567" t="s">
        <v>1182</v>
      </c>
      <c r="Q49" s="568"/>
      <c r="R49" s="568"/>
      <c r="S49" s="568"/>
      <c r="T49" s="568"/>
      <c r="U49" s="568"/>
      <c r="V49" s="568"/>
      <c r="W49" s="568"/>
      <c r="X49" s="568"/>
      <c r="Y49" s="568"/>
      <c r="Z49" s="568"/>
      <c r="AA49" s="568"/>
      <c r="AB49" s="568"/>
      <c r="AC49" s="569"/>
      <c r="AD49" s="541">
        <v>401</v>
      </c>
      <c r="AE49" s="541"/>
      <c r="AF49" s="541"/>
      <c r="AG49" s="542">
        <v>5</v>
      </c>
      <c r="AH49" s="542"/>
      <c r="AI49" s="542"/>
      <c r="AJ49" s="542"/>
      <c r="AK49" s="549">
        <v>996.56</v>
      </c>
      <c r="AL49" s="550"/>
      <c r="AM49" s="550"/>
      <c r="AN49" s="550"/>
      <c r="AO49" s="550"/>
      <c r="AP49" s="551"/>
      <c r="AQ49" s="524">
        <f t="shared" si="2"/>
        <v>59793.599999999991</v>
      </c>
      <c r="AR49" s="524"/>
      <c r="AS49" s="524"/>
      <c r="AT49" s="524"/>
      <c r="AU49" s="524"/>
      <c r="AV49" s="524"/>
      <c r="AW49" s="524"/>
      <c r="AX49" s="524"/>
      <c r="AY49" s="526">
        <v>0</v>
      </c>
      <c r="AZ49" s="526"/>
      <c r="BA49" s="526"/>
      <c r="BB49" s="526"/>
      <c r="BC49" s="526"/>
      <c r="BD49" s="526"/>
      <c r="BE49" s="526"/>
      <c r="BF49" s="526"/>
      <c r="BG49" s="526"/>
      <c r="BH49" s="526"/>
      <c r="BI49" s="526"/>
      <c r="BJ49" s="526"/>
      <c r="BK49" s="526"/>
      <c r="BL49" s="526"/>
      <c r="BM49" s="526"/>
      <c r="BN49" s="526"/>
      <c r="BO49" s="546">
        <f t="shared" si="0"/>
        <v>8190.9041095890398</v>
      </c>
      <c r="BP49" s="547"/>
      <c r="BQ49" s="547"/>
      <c r="BR49" s="547"/>
      <c r="BS49" s="547"/>
      <c r="BT49" s="547"/>
      <c r="BU49" s="547"/>
      <c r="BV49" s="548"/>
      <c r="BW49" s="526">
        <v>0</v>
      </c>
      <c r="BX49" s="526"/>
      <c r="BY49" s="526"/>
      <c r="BZ49" s="526"/>
      <c r="CA49" s="526"/>
      <c r="CB49" s="526"/>
      <c r="CC49" s="526"/>
      <c r="CD49" s="526"/>
      <c r="CE49" s="526">
        <v>0</v>
      </c>
      <c r="CF49" s="526"/>
      <c r="CG49" s="526"/>
      <c r="CH49" s="526"/>
      <c r="CI49" s="526"/>
      <c r="CJ49" s="526"/>
      <c r="CK49" s="526"/>
      <c r="CL49" s="526"/>
      <c r="CM49" s="526"/>
      <c r="CN49" s="526">
        <v>0</v>
      </c>
      <c r="CO49" s="526"/>
      <c r="CP49" s="526"/>
      <c r="CQ49" s="526"/>
      <c r="CR49" s="526"/>
      <c r="CS49" s="526"/>
      <c r="CT49" s="526"/>
      <c r="CU49" s="526"/>
      <c r="CV49" s="524">
        <f t="shared" si="1"/>
        <v>67984.504109589034</v>
      </c>
      <c r="CW49" s="524"/>
      <c r="CX49" s="524"/>
      <c r="CY49" s="524"/>
      <c r="CZ49" s="524"/>
      <c r="DA49" s="524"/>
      <c r="DB49" s="524"/>
      <c r="DC49" s="524"/>
      <c r="DD49" s="524"/>
      <c r="DE49" s="525"/>
    </row>
    <row r="50" spans="1:109" s="2" customFormat="1" ht="23.25" customHeight="1">
      <c r="A50" s="555" t="s">
        <v>1165</v>
      </c>
      <c r="B50" s="556"/>
      <c r="C50" s="556"/>
      <c r="D50" s="556"/>
      <c r="E50" s="556"/>
      <c r="F50" s="556"/>
      <c r="G50" s="556"/>
      <c r="H50" s="556"/>
      <c r="I50" s="556"/>
      <c r="J50" s="556"/>
      <c r="K50" s="556"/>
      <c r="L50" s="556"/>
      <c r="M50" s="556"/>
      <c r="N50" s="556"/>
      <c r="O50" s="557"/>
      <c r="P50" s="567" t="s">
        <v>1184</v>
      </c>
      <c r="Q50" s="568"/>
      <c r="R50" s="568"/>
      <c r="S50" s="568"/>
      <c r="T50" s="568"/>
      <c r="U50" s="568"/>
      <c r="V50" s="568"/>
      <c r="W50" s="568"/>
      <c r="X50" s="568"/>
      <c r="Y50" s="568"/>
      <c r="Z50" s="568"/>
      <c r="AA50" s="568"/>
      <c r="AB50" s="568"/>
      <c r="AC50" s="569"/>
      <c r="AD50" s="541">
        <v>401</v>
      </c>
      <c r="AE50" s="541"/>
      <c r="AF50" s="541"/>
      <c r="AG50" s="542">
        <v>1</v>
      </c>
      <c r="AH50" s="542"/>
      <c r="AI50" s="542"/>
      <c r="AJ50" s="542"/>
      <c r="AK50" s="549">
        <v>6510.59</v>
      </c>
      <c r="AL50" s="550"/>
      <c r="AM50" s="550"/>
      <c r="AN50" s="550"/>
      <c r="AO50" s="550"/>
      <c r="AP50" s="551"/>
      <c r="AQ50" s="524">
        <f t="shared" si="2"/>
        <v>78127.08</v>
      </c>
      <c r="AR50" s="524"/>
      <c r="AS50" s="524"/>
      <c r="AT50" s="524"/>
      <c r="AU50" s="524"/>
      <c r="AV50" s="524"/>
      <c r="AW50" s="524"/>
      <c r="AX50" s="524"/>
      <c r="AY50" s="526">
        <v>0</v>
      </c>
      <c r="AZ50" s="526"/>
      <c r="BA50" s="526"/>
      <c r="BB50" s="526"/>
      <c r="BC50" s="526"/>
      <c r="BD50" s="526"/>
      <c r="BE50" s="526"/>
      <c r="BF50" s="526"/>
      <c r="BG50" s="526"/>
      <c r="BH50" s="526"/>
      <c r="BI50" s="526"/>
      <c r="BJ50" s="526"/>
      <c r="BK50" s="526"/>
      <c r="BL50" s="526"/>
      <c r="BM50" s="526"/>
      <c r="BN50" s="526"/>
      <c r="BO50" s="546">
        <f t="shared" si="0"/>
        <v>10702.339726027398</v>
      </c>
      <c r="BP50" s="547"/>
      <c r="BQ50" s="547"/>
      <c r="BR50" s="547"/>
      <c r="BS50" s="547"/>
      <c r="BT50" s="547"/>
      <c r="BU50" s="547"/>
      <c r="BV50" s="548"/>
      <c r="BW50" s="526">
        <v>0</v>
      </c>
      <c r="BX50" s="526"/>
      <c r="BY50" s="526"/>
      <c r="BZ50" s="526"/>
      <c r="CA50" s="526"/>
      <c r="CB50" s="526"/>
      <c r="CC50" s="526"/>
      <c r="CD50" s="526"/>
      <c r="CE50" s="526">
        <v>0</v>
      </c>
      <c r="CF50" s="526"/>
      <c r="CG50" s="526"/>
      <c r="CH50" s="526"/>
      <c r="CI50" s="526"/>
      <c r="CJ50" s="526"/>
      <c r="CK50" s="526"/>
      <c r="CL50" s="526"/>
      <c r="CM50" s="526"/>
      <c r="CN50" s="526">
        <v>0</v>
      </c>
      <c r="CO50" s="526"/>
      <c r="CP50" s="526"/>
      <c r="CQ50" s="526"/>
      <c r="CR50" s="526"/>
      <c r="CS50" s="526"/>
      <c r="CT50" s="526"/>
      <c r="CU50" s="526"/>
      <c r="CV50" s="524">
        <f t="shared" si="1"/>
        <v>88829.419726027394</v>
      </c>
      <c r="CW50" s="524"/>
      <c r="CX50" s="524"/>
      <c r="CY50" s="524"/>
      <c r="CZ50" s="524"/>
      <c r="DA50" s="524"/>
      <c r="DB50" s="524"/>
      <c r="DC50" s="524"/>
      <c r="DD50" s="524"/>
      <c r="DE50" s="525"/>
    </row>
    <row r="51" spans="1:109" s="2" customFormat="1" ht="23.25" customHeight="1">
      <c r="A51" s="555" t="s">
        <v>1183</v>
      </c>
      <c r="B51" s="556"/>
      <c r="C51" s="556"/>
      <c r="D51" s="556"/>
      <c r="E51" s="556"/>
      <c r="F51" s="556"/>
      <c r="G51" s="556"/>
      <c r="H51" s="556"/>
      <c r="I51" s="556"/>
      <c r="J51" s="556"/>
      <c r="K51" s="556"/>
      <c r="L51" s="556"/>
      <c r="M51" s="556"/>
      <c r="N51" s="556"/>
      <c r="O51" s="557"/>
      <c r="P51" s="567" t="s">
        <v>1184</v>
      </c>
      <c r="Q51" s="568"/>
      <c r="R51" s="568"/>
      <c r="S51" s="568"/>
      <c r="T51" s="568"/>
      <c r="U51" s="568"/>
      <c r="V51" s="568"/>
      <c r="W51" s="568"/>
      <c r="X51" s="568"/>
      <c r="Y51" s="568"/>
      <c r="Z51" s="568"/>
      <c r="AA51" s="568"/>
      <c r="AB51" s="568"/>
      <c r="AC51" s="569"/>
      <c r="AD51" s="541">
        <v>401</v>
      </c>
      <c r="AE51" s="541"/>
      <c r="AF51" s="541"/>
      <c r="AG51" s="542">
        <v>1</v>
      </c>
      <c r="AH51" s="542"/>
      <c r="AI51" s="542"/>
      <c r="AJ51" s="542"/>
      <c r="AK51" s="549">
        <v>1921.58</v>
      </c>
      <c r="AL51" s="550"/>
      <c r="AM51" s="550"/>
      <c r="AN51" s="550"/>
      <c r="AO51" s="550"/>
      <c r="AP51" s="551"/>
      <c r="AQ51" s="524">
        <f t="shared" si="2"/>
        <v>23058.959999999999</v>
      </c>
      <c r="AR51" s="524"/>
      <c r="AS51" s="524"/>
      <c r="AT51" s="524"/>
      <c r="AU51" s="524"/>
      <c r="AV51" s="524"/>
      <c r="AW51" s="524"/>
      <c r="AX51" s="524"/>
      <c r="AY51" s="526">
        <v>0</v>
      </c>
      <c r="AZ51" s="526"/>
      <c r="BA51" s="526"/>
      <c r="BB51" s="526"/>
      <c r="BC51" s="526"/>
      <c r="BD51" s="526"/>
      <c r="BE51" s="526"/>
      <c r="BF51" s="526"/>
      <c r="BG51" s="526"/>
      <c r="BH51" s="526"/>
      <c r="BI51" s="526"/>
      <c r="BJ51" s="526"/>
      <c r="BK51" s="526"/>
      <c r="BL51" s="526"/>
      <c r="BM51" s="526"/>
      <c r="BN51" s="526"/>
      <c r="BO51" s="546">
        <f t="shared" si="0"/>
        <v>3158.7616438356163</v>
      </c>
      <c r="BP51" s="547"/>
      <c r="BQ51" s="547"/>
      <c r="BR51" s="547"/>
      <c r="BS51" s="547"/>
      <c r="BT51" s="547"/>
      <c r="BU51" s="547"/>
      <c r="BV51" s="548"/>
      <c r="BW51" s="526">
        <v>0</v>
      </c>
      <c r="BX51" s="526"/>
      <c r="BY51" s="526"/>
      <c r="BZ51" s="526"/>
      <c r="CA51" s="526"/>
      <c r="CB51" s="526"/>
      <c r="CC51" s="526"/>
      <c r="CD51" s="526"/>
      <c r="CE51" s="526">
        <v>0</v>
      </c>
      <c r="CF51" s="526"/>
      <c r="CG51" s="526"/>
      <c r="CH51" s="526"/>
      <c r="CI51" s="526"/>
      <c r="CJ51" s="526"/>
      <c r="CK51" s="526"/>
      <c r="CL51" s="526"/>
      <c r="CM51" s="526"/>
      <c r="CN51" s="526">
        <v>0</v>
      </c>
      <c r="CO51" s="526"/>
      <c r="CP51" s="526"/>
      <c r="CQ51" s="526"/>
      <c r="CR51" s="526"/>
      <c r="CS51" s="526"/>
      <c r="CT51" s="526"/>
      <c r="CU51" s="526"/>
      <c r="CV51" s="524">
        <f t="shared" si="1"/>
        <v>26217.721643835615</v>
      </c>
      <c r="CW51" s="524"/>
      <c r="CX51" s="524"/>
      <c r="CY51" s="524"/>
      <c r="CZ51" s="524"/>
      <c r="DA51" s="524"/>
      <c r="DB51" s="524"/>
      <c r="DC51" s="524"/>
      <c r="DD51" s="524"/>
      <c r="DE51" s="525"/>
    </row>
    <row r="52" spans="1:109" s="2" customFormat="1" ht="23.25" customHeight="1">
      <c r="A52" s="555" t="s">
        <v>1164</v>
      </c>
      <c r="B52" s="556"/>
      <c r="C52" s="556"/>
      <c r="D52" s="556"/>
      <c r="E52" s="556"/>
      <c r="F52" s="556"/>
      <c r="G52" s="556"/>
      <c r="H52" s="556"/>
      <c r="I52" s="556"/>
      <c r="J52" s="556"/>
      <c r="K52" s="556"/>
      <c r="L52" s="556"/>
      <c r="M52" s="556"/>
      <c r="N52" s="556"/>
      <c r="O52" s="557"/>
      <c r="P52" s="567" t="s">
        <v>1184</v>
      </c>
      <c r="Q52" s="568"/>
      <c r="R52" s="568"/>
      <c r="S52" s="568"/>
      <c r="T52" s="568"/>
      <c r="U52" s="568"/>
      <c r="V52" s="568"/>
      <c r="W52" s="568"/>
      <c r="X52" s="568"/>
      <c r="Y52" s="568"/>
      <c r="Z52" s="568"/>
      <c r="AA52" s="568"/>
      <c r="AB52" s="568"/>
      <c r="AC52" s="569"/>
      <c r="AD52" s="541">
        <v>401</v>
      </c>
      <c r="AE52" s="541"/>
      <c r="AF52" s="541"/>
      <c r="AG52" s="542">
        <v>1</v>
      </c>
      <c r="AH52" s="542"/>
      <c r="AI52" s="542"/>
      <c r="AJ52" s="542"/>
      <c r="AK52" s="549">
        <v>4457.33</v>
      </c>
      <c r="AL52" s="550"/>
      <c r="AM52" s="550"/>
      <c r="AN52" s="550"/>
      <c r="AO52" s="550"/>
      <c r="AP52" s="551"/>
      <c r="AQ52" s="524">
        <f t="shared" si="2"/>
        <v>53487.96</v>
      </c>
      <c r="AR52" s="524"/>
      <c r="AS52" s="524"/>
      <c r="AT52" s="524"/>
      <c r="AU52" s="524"/>
      <c r="AV52" s="524"/>
      <c r="AW52" s="524"/>
      <c r="AX52" s="524"/>
      <c r="AY52" s="526">
        <v>0</v>
      </c>
      <c r="AZ52" s="526"/>
      <c r="BA52" s="526"/>
      <c r="BB52" s="526"/>
      <c r="BC52" s="526"/>
      <c r="BD52" s="526"/>
      <c r="BE52" s="526"/>
      <c r="BF52" s="526"/>
      <c r="BG52" s="526"/>
      <c r="BH52" s="526"/>
      <c r="BI52" s="526"/>
      <c r="BJ52" s="526"/>
      <c r="BK52" s="526"/>
      <c r="BL52" s="526"/>
      <c r="BM52" s="526"/>
      <c r="BN52" s="526"/>
      <c r="BO52" s="546">
        <f t="shared" si="0"/>
        <v>7327.1178082191782</v>
      </c>
      <c r="BP52" s="547"/>
      <c r="BQ52" s="547"/>
      <c r="BR52" s="547"/>
      <c r="BS52" s="547"/>
      <c r="BT52" s="547"/>
      <c r="BU52" s="547"/>
      <c r="BV52" s="548"/>
      <c r="BW52" s="526">
        <v>0</v>
      </c>
      <c r="BX52" s="526"/>
      <c r="BY52" s="526"/>
      <c r="BZ52" s="526"/>
      <c r="CA52" s="526"/>
      <c r="CB52" s="526"/>
      <c r="CC52" s="526"/>
      <c r="CD52" s="526"/>
      <c r="CE52" s="526">
        <v>0</v>
      </c>
      <c r="CF52" s="526"/>
      <c r="CG52" s="526"/>
      <c r="CH52" s="526"/>
      <c r="CI52" s="526"/>
      <c r="CJ52" s="526"/>
      <c r="CK52" s="526"/>
      <c r="CL52" s="526"/>
      <c r="CM52" s="526"/>
      <c r="CN52" s="526">
        <v>0</v>
      </c>
      <c r="CO52" s="526"/>
      <c r="CP52" s="526"/>
      <c r="CQ52" s="526"/>
      <c r="CR52" s="526"/>
      <c r="CS52" s="526"/>
      <c r="CT52" s="526"/>
      <c r="CU52" s="526"/>
      <c r="CV52" s="524">
        <f t="shared" si="1"/>
        <v>60815.077808219175</v>
      </c>
      <c r="CW52" s="524"/>
      <c r="CX52" s="524"/>
      <c r="CY52" s="524"/>
      <c r="CZ52" s="524"/>
      <c r="DA52" s="524"/>
      <c r="DB52" s="524"/>
      <c r="DC52" s="524"/>
      <c r="DD52" s="524"/>
      <c r="DE52" s="525"/>
    </row>
    <row r="53" spans="1:109" s="2" customFormat="1" ht="23.25" customHeight="1">
      <c r="A53" s="555" t="s">
        <v>1188</v>
      </c>
      <c r="B53" s="556"/>
      <c r="C53" s="556"/>
      <c r="D53" s="556"/>
      <c r="E53" s="556"/>
      <c r="F53" s="556"/>
      <c r="G53" s="556"/>
      <c r="H53" s="556"/>
      <c r="I53" s="556"/>
      <c r="J53" s="556"/>
      <c r="K53" s="556"/>
      <c r="L53" s="556"/>
      <c r="M53" s="556"/>
      <c r="N53" s="556"/>
      <c r="O53" s="557"/>
      <c r="P53" s="567" t="s">
        <v>1187</v>
      </c>
      <c r="Q53" s="568"/>
      <c r="R53" s="568"/>
      <c r="S53" s="568"/>
      <c r="T53" s="568"/>
      <c r="U53" s="568"/>
      <c r="V53" s="568"/>
      <c r="W53" s="568"/>
      <c r="X53" s="568"/>
      <c r="Y53" s="568"/>
      <c r="Z53" s="568"/>
      <c r="AA53" s="568"/>
      <c r="AB53" s="568"/>
      <c r="AC53" s="569"/>
      <c r="AD53" s="541">
        <v>401</v>
      </c>
      <c r="AE53" s="541"/>
      <c r="AF53" s="541"/>
      <c r="AG53" s="542">
        <v>2</v>
      </c>
      <c r="AH53" s="542"/>
      <c r="AI53" s="542"/>
      <c r="AJ53" s="542"/>
      <c r="AK53" s="549">
        <v>10699.14</v>
      </c>
      <c r="AL53" s="550"/>
      <c r="AM53" s="550"/>
      <c r="AN53" s="550"/>
      <c r="AO53" s="550"/>
      <c r="AP53" s="551"/>
      <c r="AQ53" s="524">
        <f t="shared" si="2"/>
        <v>256779.36</v>
      </c>
      <c r="AR53" s="524"/>
      <c r="AS53" s="524"/>
      <c r="AT53" s="524"/>
      <c r="AU53" s="524"/>
      <c r="AV53" s="524"/>
      <c r="AW53" s="524"/>
      <c r="AX53" s="524"/>
      <c r="AY53" s="526">
        <v>0</v>
      </c>
      <c r="AZ53" s="526"/>
      <c r="BA53" s="526"/>
      <c r="BB53" s="526"/>
      <c r="BC53" s="526"/>
      <c r="BD53" s="526"/>
      <c r="BE53" s="526"/>
      <c r="BF53" s="526"/>
      <c r="BG53" s="526"/>
      <c r="BH53" s="526"/>
      <c r="BI53" s="526"/>
      <c r="BJ53" s="526"/>
      <c r="BK53" s="526"/>
      <c r="BL53" s="526"/>
      <c r="BM53" s="526"/>
      <c r="BN53" s="526"/>
      <c r="BO53" s="546">
        <f t="shared" si="0"/>
        <v>35175.254794520544</v>
      </c>
      <c r="BP53" s="547"/>
      <c r="BQ53" s="547"/>
      <c r="BR53" s="547"/>
      <c r="BS53" s="547"/>
      <c r="BT53" s="547"/>
      <c r="BU53" s="547"/>
      <c r="BV53" s="548"/>
      <c r="BW53" s="526">
        <v>0</v>
      </c>
      <c r="BX53" s="526"/>
      <c r="BY53" s="526"/>
      <c r="BZ53" s="526"/>
      <c r="CA53" s="526"/>
      <c r="CB53" s="526"/>
      <c r="CC53" s="526"/>
      <c r="CD53" s="526"/>
      <c r="CE53" s="526">
        <v>0</v>
      </c>
      <c r="CF53" s="526"/>
      <c r="CG53" s="526"/>
      <c r="CH53" s="526"/>
      <c r="CI53" s="526"/>
      <c r="CJ53" s="526"/>
      <c r="CK53" s="526"/>
      <c r="CL53" s="526"/>
      <c r="CM53" s="526"/>
      <c r="CN53" s="526">
        <v>0</v>
      </c>
      <c r="CO53" s="526"/>
      <c r="CP53" s="526"/>
      <c r="CQ53" s="526"/>
      <c r="CR53" s="526"/>
      <c r="CS53" s="526"/>
      <c r="CT53" s="526"/>
      <c r="CU53" s="526"/>
      <c r="CV53" s="524">
        <f t="shared" si="1"/>
        <v>291954.61479452054</v>
      </c>
      <c r="CW53" s="524"/>
      <c r="CX53" s="524"/>
      <c r="CY53" s="524"/>
      <c r="CZ53" s="524"/>
      <c r="DA53" s="524"/>
      <c r="DB53" s="524"/>
      <c r="DC53" s="524"/>
      <c r="DD53" s="524"/>
      <c r="DE53" s="525"/>
    </row>
    <row r="54" spans="1:109" s="2" customFormat="1" ht="23.25" customHeight="1">
      <c r="A54" s="555" t="s">
        <v>1186</v>
      </c>
      <c r="B54" s="556"/>
      <c r="C54" s="556"/>
      <c r="D54" s="556"/>
      <c r="E54" s="556"/>
      <c r="F54" s="556"/>
      <c r="G54" s="556"/>
      <c r="H54" s="556"/>
      <c r="I54" s="556"/>
      <c r="J54" s="556"/>
      <c r="K54" s="556"/>
      <c r="L54" s="556"/>
      <c r="M54" s="556"/>
      <c r="N54" s="556"/>
      <c r="O54" s="557"/>
      <c r="P54" s="567" t="s">
        <v>1187</v>
      </c>
      <c r="Q54" s="568"/>
      <c r="R54" s="568"/>
      <c r="S54" s="568"/>
      <c r="T54" s="568"/>
      <c r="U54" s="568"/>
      <c r="V54" s="568"/>
      <c r="W54" s="568"/>
      <c r="X54" s="568"/>
      <c r="Y54" s="568"/>
      <c r="Z54" s="568"/>
      <c r="AA54" s="568"/>
      <c r="AB54" s="568"/>
      <c r="AC54" s="569"/>
      <c r="AD54" s="541">
        <v>401</v>
      </c>
      <c r="AE54" s="541"/>
      <c r="AF54" s="541"/>
      <c r="AG54" s="542">
        <v>11</v>
      </c>
      <c r="AH54" s="542"/>
      <c r="AI54" s="542"/>
      <c r="AJ54" s="542"/>
      <c r="AK54" s="549">
        <v>9459.66</v>
      </c>
      <c r="AL54" s="550"/>
      <c r="AM54" s="550"/>
      <c r="AN54" s="550"/>
      <c r="AO54" s="550"/>
      <c r="AP54" s="551"/>
      <c r="AQ54" s="524">
        <f t="shared" si="2"/>
        <v>1248675.1199999999</v>
      </c>
      <c r="AR54" s="524"/>
      <c r="AS54" s="524"/>
      <c r="AT54" s="524"/>
      <c r="AU54" s="524"/>
      <c r="AV54" s="524"/>
      <c r="AW54" s="524"/>
      <c r="AX54" s="524"/>
      <c r="AY54" s="526">
        <v>0</v>
      </c>
      <c r="AZ54" s="526"/>
      <c r="BA54" s="526"/>
      <c r="BB54" s="526"/>
      <c r="BC54" s="526"/>
      <c r="BD54" s="526"/>
      <c r="BE54" s="526"/>
      <c r="BF54" s="526"/>
      <c r="BG54" s="526"/>
      <c r="BH54" s="526"/>
      <c r="BI54" s="526"/>
      <c r="BJ54" s="526"/>
      <c r="BK54" s="526"/>
      <c r="BL54" s="526"/>
      <c r="BM54" s="526"/>
      <c r="BN54" s="526"/>
      <c r="BO54" s="546">
        <f t="shared" si="0"/>
        <v>171051.38630136984</v>
      </c>
      <c r="BP54" s="547"/>
      <c r="BQ54" s="547"/>
      <c r="BR54" s="547"/>
      <c r="BS54" s="547"/>
      <c r="BT54" s="547"/>
      <c r="BU54" s="547"/>
      <c r="BV54" s="548"/>
      <c r="BW54" s="526">
        <v>0</v>
      </c>
      <c r="BX54" s="526"/>
      <c r="BY54" s="526"/>
      <c r="BZ54" s="526"/>
      <c r="CA54" s="526"/>
      <c r="CB54" s="526"/>
      <c r="CC54" s="526"/>
      <c r="CD54" s="526"/>
      <c r="CE54" s="526">
        <v>0</v>
      </c>
      <c r="CF54" s="526"/>
      <c r="CG54" s="526"/>
      <c r="CH54" s="526"/>
      <c r="CI54" s="526"/>
      <c r="CJ54" s="526"/>
      <c r="CK54" s="526"/>
      <c r="CL54" s="526"/>
      <c r="CM54" s="526"/>
      <c r="CN54" s="526">
        <v>0</v>
      </c>
      <c r="CO54" s="526"/>
      <c r="CP54" s="526"/>
      <c r="CQ54" s="526"/>
      <c r="CR54" s="526"/>
      <c r="CS54" s="526"/>
      <c r="CT54" s="526"/>
      <c r="CU54" s="526"/>
      <c r="CV54" s="524">
        <f t="shared" si="1"/>
        <v>1419726.5063013698</v>
      </c>
      <c r="CW54" s="524"/>
      <c r="CX54" s="524"/>
      <c r="CY54" s="524"/>
      <c r="CZ54" s="524"/>
      <c r="DA54" s="524"/>
      <c r="DB54" s="524"/>
      <c r="DC54" s="524"/>
      <c r="DD54" s="524"/>
      <c r="DE54" s="525"/>
    </row>
    <row r="55" spans="1:109" s="2" customFormat="1" ht="23.25" customHeight="1">
      <c r="A55" s="555" t="s">
        <v>1165</v>
      </c>
      <c r="B55" s="556"/>
      <c r="C55" s="556"/>
      <c r="D55" s="556"/>
      <c r="E55" s="556"/>
      <c r="F55" s="556"/>
      <c r="G55" s="556"/>
      <c r="H55" s="556"/>
      <c r="I55" s="556"/>
      <c r="J55" s="556"/>
      <c r="K55" s="556"/>
      <c r="L55" s="556"/>
      <c r="M55" s="556"/>
      <c r="N55" s="556"/>
      <c r="O55" s="557"/>
      <c r="P55" s="567" t="s">
        <v>1187</v>
      </c>
      <c r="Q55" s="568"/>
      <c r="R55" s="568"/>
      <c r="S55" s="568"/>
      <c r="T55" s="568"/>
      <c r="U55" s="568"/>
      <c r="V55" s="568"/>
      <c r="W55" s="568"/>
      <c r="X55" s="568"/>
      <c r="Y55" s="568"/>
      <c r="Z55" s="568"/>
      <c r="AA55" s="568"/>
      <c r="AB55" s="568"/>
      <c r="AC55" s="569"/>
      <c r="AD55" s="541">
        <v>401</v>
      </c>
      <c r="AE55" s="541"/>
      <c r="AF55" s="541"/>
      <c r="AG55" s="542">
        <v>1</v>
      </c>
      <c r="AH55" s="542"/>
      <c r="AI55" s="542"/>
      <c r="AJ55" s="542"/>
      <c r="AK55" s="549">
        <v>15811.91</v>
      </c>
      <c r="AL55" s="550"/>
      <c r="AM55" s="550"/>
      <c r="AN55" s="550"/>
      <c r="AO55" s="550"/>
      <c r="AP55" s="551"/>
      <c r="AQ55" s="524">
        <f t="shared" si="2"/>
        <v>189742.91999999998</v>
      </c>
      <c r="AR55" s="524"/>
      <c r="AS55" s="524"/>
      <c r="AT55" s="524"/>
      <c r="AU55" s="524"/>
      <c r="AV55" s="524"/>
      <c r="AW55" s="524"/>
      <c r="AX55" s="524"/>
      <c r="AY55" s="526">
        <v>0</v>
      </c>
      <c r="AZ55" s="526"/>
      <c r="BA55" s="526"/>
      <c r="BB55" s="526"/>
      <c r="BC55" s="526"/>
      <c r="BD55" s="526"/>
      <c r="BE55" s="526"/>
      <c r="BF55" s="526"/>
      <c r="BG55" s="526"/>
      <c r="BH55" s="526"/>
      <c r="BI55" s="526"/>
      <c r="BJ55" s="526"/>
      <c r="BK55" s="526"/>
      <c r="BL55" s="526"/>
      <c r="BM55" s="526"/>
      <c r="BN55" s="526"/>
      <c r="BO55" s="546">
        <f t="shared" si="0"/>
        <v>25992.180821917806</v>
      </c>
      <c r="BP55" s="547"/>
      <c r="BQ55" s="547"/>
      <c r="BR55" s="547"/>
      <c r="BS55" s="547"/>
      <c r="BT55" s="547"/>
      <c r="BU55" s="547"/>
      <c r="BV55" s="548"/>
      <c r="BW55" s="526">
        <v>0</v>
      </c>
      <c r="BX55" s="526"/>
      <c r="BY55" s="526"/>
      <c r="BZ55" s="526"/>
      <c r="CA55" s="526"/>
      <c r="CB55" s="526"/>
      <c r="CC55" s="526"/>
      <c r="CD55" s="526"/>
      <c r="CE55" s="526">
        <v>0</v>
      </c>
      <c r="CF55" s="526"/>
      <c r="CG55" s="526"/>
      <c r="CH55" s="526"/>
      <c r="CI55" s="526"/>
      <c r="CJ55" s="526"/>
      <c r="CK55" s="526"/>
      <c r="CL55" s="526"/>
      <c r="CM55" s="526"/>
      <c r="CN55" s="526">
        <v>0</v>
      </c>
      <c r="CO55" s="526"/>
      <c r="CP55" s="526"/>
      <c r="CQ55" s="526"/>
      <c r="CR55" s="526"/>
      <c r="CS55" s="526"/>
      <c r="CT55" s="526"/>
      <c r="CU55" s="526"/>
      <c r="CV55" s="524">
        <f t="shared" si="1"/>
        <v>215735.10082191779</v>
      </c>
      <c r="CW55" s="524"/>
      <c r="CX55" s="524"/>
      <c r="CY55" s="524"/>
      <c r="CZ55" s="524"/>
      <c r="DA55" s="524"/>
      <c r="DB55" s="524"/>
      <c r="DC55" s="524"/>
      <c r="DD55" s="524"/>
      <c r="DE55" s="525"/>
    </row>
    <row r="56" spans="1:109" s="2" customFormat="1" ht="23.25" customHeight="1">
      <c r="A56" s="555" t="s">
        <v>1165</v>
      </c>
      <c r="B56" s="556"/>
      <c r="C56" s="556"/>
      <c r="D56" s="556"/>
      <c r="E56" s="556"/>
      <c r="F56" s="556"/>
      <c r="G56" s="556"/>
      <c r="H56" s="556"/>
      <c r="I56" s="556"/>
      <c r="J56" s="556"/>
      <c r="K56" s="556"/>
      <c r="L56" s="556"/>
      <c r="M56" s="556"/>
      <c r="N56" s="556"/>
      <c r="O56" s="557"/>
      <c r="P56" s="567" t="s">
        <v>630</v>
      </c>
      <c r="Q56" s="568"/>
      <c r="R56" s="568"/>
      <c r="S56" s="568"/>
      <c r="T56" s="568"/>
      <c r="U56" s="568"/>
      <c r="V56" s="568"/>
      <c r="W56" s="568"/>
      <c r="X56" s="568"/>
      <c r="Y56" s="568"/>
      <c r="Z56" s="568"/>
      <c r="AA56" s="568"/>
      <c r="AB56" s="568"/>
      <c r="AC56" s="569"/>
      <c r="AD56" s="541">
        <v>401</v>
      </c>
      <c r="AE56" s="541"/>
      <c r="AF56" s="541"/>
      <c r="AG56" s="542">
        <v>1</v>
      </c>
      <c r="AH56" s="542"/>
      <c r="AI56" s="542"/>
      <c r="AJ56" s="542"/>
      <c r="AK56" s="549">
        <v>9459.18</v>
      </c>
      <c r="AL56" s="550"/>
      <c r="AM56" s="550"/>
      <c r="AN56" s="550"/>
      <c r="AO56" s="550"/>
      <c r="AP56" s="551"/>
      <c r="AQ56" s="524">
        <f t="shared" si="2"/>
        <v>113510.16</v>
      </c>
      <c r="AR56" s="524"/>
      <c r="AS56" s="524"/>
      <c r="AT56" s="524"/>
      <c r="AU56" s="524"/>
      <c r="AV56" s="524"/>
      <c r="AW56" s="524"/>
      <c r="AX56" s="524"/>
      <c r="AY56" s="526">
        <v>0</v>
      </c>
      <c r="AZ56" s="526"/>
      <c r="BA56" s="526"/>
      <c r="BB56" s="526"/>
      <c r="BC56" s="526"/>
      <c r="BD56" s="526"/>
      <c r="BE56" s="526"/>
      <c r="BF56" s="526"/>
      <c r="BG56" s="526"/>
      <c r="BH56" s="526"/>
      <c r="BI56" s="526"/>
      <c r="BJ56" s="526"/>
      <c r="BK56" s="526"/>
      <c r="BL56" s="526"/>
      <c r="BM56" s="526"/>
      <c r="BN56" s="526"/>
      <c r="BO56" s="546">
        <f t="shared" si="0"/>
        <v>15549.33698630137</v>
      </c>
      <c r="BP56" s="547"/>
      <c r="BQ56" s="547"/>
      <c r="BR56" s="547"/>
      <c r="BS56" s="547"/>
      <c r="BT56" s="547"/>
      <c r="BU56" s="547"/>
      <c r="BV56" s="548"/>
      <c r="BW56" s="526">
        <v>0</v>
      </c>
      <c r="BX56" s="526"/>
      <c r="BY56" s="526"/>
      <c r="BZ56" s="526"/>
      <c r="CA56" s="526"/>
      <c r="CB56" s="526"/>
      <c r="CC56" s="526"/>
      <c r="CD56" s="526"/>
      <c r="CE56" s="526">
        <v>0</v>
      </c>
      <c r="CF56" s="526"/>
      <c r="CG56" s="526"/>
      <c r="CH56" s="526"/>
      <c r="CI56" s="526"/>
      <c r="CJ56" s="526"/>
      <c r="CK56" s="526"/>
      <c r="CL56" s="526"/>
      <c r="CM56" s="526"/>
      <c r="CN56" s="526">
        <v>0</v>
      </c>
      <c r="CO56" s="526"/>
      <c r="CP56" s="526"/>
      <c r="CQ56" s="526"/>
      <c r="CR56" s="526"/>
      <c r="CS56" s="526"/>
      <c r="CT56" s="526"/>
      <c r="CU56" s="526"/>
      <c r="CV56" s="524">
        <f t="shared" si="1"/>
        <v>129059.49698630137</v>
      </c>
      <c r="CW56" s="524"/>
      <c r="CX56" s="524"/>
      <c r="CY56" s="524"/>
      <c r="CZ56" s="524"/>
      <c r="DA56" s="524"/>
      <c r="DB56" s="524"/>
      <c r="DC56" s="524"/>
      <c r="DD56" s="524"/>
      <c r="DE56" s="525"/>
    </row>
    <row r="57" spans="1:109" s="2" customFormat="1" ht="23.25" customHeight="1">
      <c r="A57" s="555" t="s">
        <v>1189</v>
      </c>
      <c r="B57" s="556"/>
      <c r="C57" s="556"/>
      <c r="D57" s="556"/>
      <c r="E57" s="556"/>
      <c r="F57" s="556"/>
      <c r="G57" s="556"/>
      <c r="H57" s="556"/>
      <c r="I57" s="556"/>
      <c r="J57" s="556"/>
      <c r="K57" s="556"/>
      <c r="L57" s="556"/>
      <c r="M57" s="556"/>
      <c r="N57" s="556"/>
      <c r="O57" s="557"/>
      <c r="P57" s="567" t="s">
        <v>630</v>
      </c>
      <c r="Q57" s="568"/>
      <c r="R57" s="568"/>
      <c r="S57" s="568"/>
      <c r="T57" s="568"/>
      <c r="U57" s="568"/>
      <c r="V57" s="568"/>
      <c r="W57" s="568"/>
      <c r="X57" s="568"/>
      <c r="Y57" s="568"/>
      <c r="Z57" s="568"/>
      <c r="AA57" s="568"/>
      <c r="AB57" s="568"/>
      <c r="AC57" s="569"/>
      <c r="AD57" s="541">
        <v>401</v>
      </c>
      <c r="AE57" s="541"/>
      <c r="AF57" s="541"/>
      <c r="AG57" s="542">
        <v>2</v>
      </c>
      <c r="AH57" s="542"/>
      <c r="AI57" s="542"/>
      <c r="AJ57" s="542"/>
      <c r="AK57" s="549">
        <v>4846.67</v>
      </c>
      <c r="AL57" s="550"/>
      <c r="AM57" s="550"/>
      <c r="AN57" s="550"/>
      <c r="AO57" s="550"/>
      <c r="AP57" s="551"/>
      <c r="AQ57" s="524">
        <f t="shared" si="2"/>
        <v>116320.08</v>
      </c>
      <c r="AR57" s="524"/>
      <c r="AS57" s="524"/>
      <c r="AT57" s="524"/>
      <c r="AU57" s="524"/>
      <c r="AV57" s="524"/>
      <c r="AW57" s="524"/>
      <c r="AX57" s="524"/>
      <c r="AY57" s="526">
        <v>0</v>
      </c>
      <c r="AZ57" s="526"/>
      <c r="BA57" s="526"/>
      <c r="BB57" s="526"/>
      <c r="BC57" s="526"/>
      <c r="BD57" s="526"/>
      <c r="BE57" s="526"/>
      <c r="BF57" s="526"/>
      <c r="BG57" s="526"/>
      <c r="BH57" s="526"/>
      <c r="BI57" s="526"/>
      <c r="BJ57" s="526"/>
      <c r="BK57" s="526"/>
      <c r="BL57" s="526"/>
      <c r="BM57" s="526"/>
      <c r="BN57" s="526"/>
      <c r="BO57" s="546">
        <f t="shared" si="0"/>
        <v>15934.257534246575</v>
      </c>
      <c r="BP57" s="547"/>
      <c r="BQ57" s="547"/>
      <c r="BR57" s="547"/>
      <c r="BS57" s="547"/>
      <c r="BT57" s="547"/>
      <c r="BU57" s="547"/>
      <c r="BV57" s="548"/>
      <c r="BW57" s="526">
        <v>0</v>
      </c>
      <c r="BX57" s="526"/>
      <c r="BY57" s="526"/>
      <c r="BZ57" s="526"/>
      <c r="CA57" s="526"/>
      <c r="CB57" s="526"/>
      <c r="CC57" s="526"/>
      <c r="CD57" s="526"/>
      <c r="CE57" s="526">
        <v>0</v>
      </c>
      <c r="CF57" s="526"/>
      <c r="CG57" s="526"/>
      <c r="CH57" s="526"/>
      <c r="CI57" s="526"/>
      <c r="CJ57" s="526"/>
      <c r="CK57" s="526"/>
      <c r="CL57" s="526"/>
      <c r="CM57" s="526"/>
      <c r="CN57" s="526">
        <v>0</v>
      </c>
      <c r="CO57" s="526"/>
      <c r="CP57" s="526"/>
      <c r="CQ57" s="526"/>
      <c r="CR57" s="526"/>
      <c r="CS57" s="526"/>
      <c r="CT57" s="526"/>
      <c r="CU57" s="526"/>
      <c r="CV57" s="524">
        <f t="shared" si="1"/>
        <v>132254.33753424659</v>
      </c>
      <c r="CW57" s="524"/>
      <c r="CX57" s="524"/>
      <c r="CY57" s="524"/>
      <c r="CZ57" s="524"/>
      <c r="DA57" s="524"/>
      <c r="DB57" s="524"/>
      <c r="DC57" s="524"/>
      <c r="DD57" s="524"/>
      <c r="DE57" s="525"/>
    </row>
    <row r="58" spans="1:109" s="2" customFormat="1" ht="23.25" customHeight="1">
      <c r="A58" s="555" t="s">
        <v>1222</v>
      </c>
      <c r="B58" s="556"/>
      <c r="C58" s="556"/>
      <c r="D58" s="556"/>
      <c r="E58" s="556"/>
      <c r="F58" s="556"/>
      <c r="G58" s="556"/>
      <c r="H58" s="556"/>
      <c r="I58" s="556"/>
      <c r="J58" s="556"/>
      <c r="K58" s="556"/>
      <c r="L58" s="556"/>
      <c r="M58" s="556"/>
      <c r="N58" s="556"/>
      <c r="O58" s="557"/>
      <c r="P58" s="567" t="s">
        <v>630</v>
      </c>
      <c r="Q58" s="568"/>
      <c r="R58" s="568"/>
      <c r="S58" s="568"/>
      <c r="T58" s="568"/>
      <c r="U58" s="568"/>
      <c r="V58" s="568"/>
      <c r="W58" s="568"/>
      <c r="X58" s="568"/>
      <c r="Y58" s="568"/>
      <c r="Z58" s="568"/>
      <c r="AA58" s="568"/>
      <c r="AB58" s="568"/>
      <c r="AC58" s="569"/>
      <c r="AD58" s="541">
        <v>401</v>
      </c>
      <c r="AE58" s="541"/>
      <c r="AF58" s="541"/>
      <c r="AG58" s="542">
        <v>2</v>
      </c>
      <c r="AH58" s="542"/>
      <c r="AI58" s="542"/>
      <c r="AJ58" s="542"/>
      <c r="AK58" s="549">
        <v>8000</v>
      </c>
      <c r="AL58" s="550"/>
      <c r="AM58" s="550"/>
      <c r="AN58" s="550"/>
      <c r="AO58" s="550"/>
      <c r="AP58" s="551"/>
      <c r="AQ58" s="524">
        <f t="shared" si="2"/>
        <v>192000</v>
      </c>
      <c r="AR58" s="524"/>
      <c r="AS58" s="524"/>
      <c r="AT58" s="524"/>
      <c r="AU58" s="524"/>
      <c r="AV58" s="524"/>
      <c r="AW58" s="524"/>
      <c r="AX58" s="524"/>
      <c r="AY58" s="526">
        <v>0</v>
      </c>
      <c r="AZ58" s="526"/>
      <c r="BA58" s="526"/>
      <c r="BB58" s="526"/>
      <c r="BC58" s="526"/>
      <c r="BD58" s="526"/>
      <c r="BE58" s="526"/>
      <c r="BF58" s="526"/>
      <c r="BG58" s="526"/>
      <c r="BH58" s="526"/>
      <c r="BI58" s="526"/>
      <c r="BJ58" s="526"/>
      <c r="BK58" s="526"/>
      <c r="BL58" s="526"/>
      <c r="BM58" s="526"/>
      <c r="BN58" s="526"/>
      <c r="BO58" s="546">
        <f t="shared" si="0"/>
        <v>26301.369863013701</v>
      </c>
      <c r="BP58" s="547"/>
      <c r="BQ58" s="547"/>
      <c r="BR58" s="547"/>
      <c r="BS58" s="547"/>
      <c r="BT58" s="547"/>
      <c r="BU58" s="547"/>
      <c r="BV58" s="548"/>
      <c r="BW58" s="526">
        <v>0</v>
      </c>
      <c r="BX58" s="526"/>
      <c r="BY58" s="526"/>
      <c r="BZ58" s="526"/>
      <c r="CA58" s="526"/>
      <c r="CB58" s="526"/>
      <c r="CC58" s="526"/>
      <c r="CD58" s="526"/>
      <c r="CE58" s="526">
        <v>0</v>
      </c>
      <c r="CF58" s="526"/>
      <c r="CG58" s="526"/>
      <c r="CH58" s="526"/>
      <c r="CI58" s="526"/>
      <c r="CJ58" s="526"/>
      <c r="CK58" s="526"/>
      <c r="CL58" s="526"/>
      <c r="CM58" s="526"/>
      <c r="CN58" s="526">
        <v>0</v>
      </c>
      <c r="CO58" s="526"/>
      <c r="CP58" s="526"/>
      <c r="CQ58" s="526"/>
      <c r="CR58" s="526"/>
      <c r="CS58" s="526"/>
      <c r="CT58" s="526"/>
      <c r="CU58" s="526"/>
      <c r="CV58" s="524">
        <f t="shared" si="1"/>
        <v>218301.36986301371</v>
      </c>
      <c r="CW58" s="524"/>
      <c r="CX58" s="524"/>
      <c r="CY58" s="524"/>
      <c r="CZ58" s="524"/>
      <c r="DA58" s="524"/>
      <c r="DB58" s="524"/>
      <c r="DC58" s="524"/>
      <c r="DD58" s="524"/>
      <c r="DE58" s="525"/>
    </row>
    <row r="59" spans="1:109" s="2" customFormat="1" ht="23.25" customHeight="1">
      <c r="A59" s="538" t="s">
        <v>1191</v>
      </c>
      <c r="B59" s="539"/>
      <c r="C59" s="539"/>
      <c r="D59" s="539"/>
      <c r="E59" s="539"/>
      <c r="F59" s="539"/>
      <c r="G59" s="539"/>
      <c r="H59" s="539"/>
      <c r="I59" s="539"/>
      <c r="J59" s="539"/>
      <c r="K59" s="539"/>
      <c r="L59" s="539"/>
      <c r="M59" s="539"/>
      <c r="N59" s="539"/>
      <c r="O59" s="539"/>
      <c r="P59" s="540" t="s">
        <v>1190</v>
      </c>
      <c r="Q59" s="540"/>
      <c r="R59" s="540"/>
      <c r="S59" s="540"/>
      <c r="T59" s="540"/>
      <c r="U59" s="540"/>
      <c r="V59" s="540"/>
      <c r="W59" s="540"/>
      <c r="X59" s="540"/>
      <c r="Y59" s="540"/>
      <c r="Z59" s="540"/>
      <c r="AA59" s="540"/>
      <c r="AB59" s="540"/>
      <c r="AC59" s="540"/>
      <c r="AD59" s="541">
        <v>401</v>
      </c>
      <c r="AE59" s="541"/>
      <c r="AF59" s="541"/>
      <c r="AG59" s="542">
        <v>2</v>
      </c>
      <c r="AH59" s="542"/>
      <c r="AI59" s="542"/>
      <c r="AJ59" s="542"/>
      <c r="AK59" s="549">
        <v>2250</v>
      </c>
      <c r="AL59" s="550"/>
      <c r="AM59" s="550"/>
      <c r="AN59" s="550"/>
      <c r="AO59" s="550"/>
      <c r="AP59" s="551"/>
      <c r="AQ59" s="524">
        <f t="shared" si="2"/>
        <v>54000</v>
      </c>
      <c r="AR59" s="524"/>
      <c r="AS59" s="524"/>
      <c r="AT59" s="524"/>
      <c r="AU59" s="524"/>
      <c r="AV59" s="524"/>
      <c r="AW59" s="524"/>
      <c r="AX59" s="524"/>
      <c r="AY59" s="526">
        <v>0</v>
      </c>
      <c r="AZ59" s="526"/>
      <c r="BA59" s="526"/>
      <c r="BB59" s="526"/>
      <c r="BC59" s="526"/>
      <c r="BD59" s="526"/>
      <c r="BE59" s="526"/>
      <c r="BF59" s="526"/>
      <c r="BG59" s="526"/>
      <c r="BH59" s="526"/>
      <c r="BI59" s="526"/>
      <c r="BJ59" s="526"/>
      <c r="BK59" s="526"/>
      <c r="BL59" s="526"/>
      <c r="BM59" s="526"/>
      <c r="BN59" s="526"/>
      <c r="BO59" s="546">
        <f t="shared" si="0"/>
        <v>7397.2602739726026</v>
      </c>
      <c r="BP59" s="547"/>
      <c r="BQ59" s="547"/>
      <c r="BR59" s="547"/>
      <c r="BS59" s="547"/>
      <c r="BT59" s="547"/>
      <c r="BU59" s="547"/>
      <c r="BV59" s="548"/>
      <c r="BW59" s="526">
        <v>0</v>
      </c>
      <c r="BX59" s="526"/>
      <c r="BY59" s="526"/>
      <c r="BZ59" s="526"/>
      <c r="CA59" s="526"/>
      <c r="CB59" s="526"/>
      <c r="CC59" s="526"/>
      <c r="CD59" s="526"/>
      <c r="CE59" s="526">
        <v>0</v>
      </c>
      <c r="CF59" s="526"/>
      <c r="CG59" s="526"/>
      <c r="CH59" s="526"/>
      <c r="CI59" s="526"/>
      <c r="CJ59" s="526"/>
      <c r="CK59" s="526"/>
      <c r="CL59" s="526"/>
      <c r="CM59" s="526"/>
      <c r="CN59" s="526">
        <v>0</v>
      </c>
      <c r="CO59" s="526"/>
      <c r="CP59" s="526"/>
      <c r="CQ59" s="526"/>
      <c r="CR59" s="526"/>
      <c r="CS59" s="526"/>
      <c r="CT59" s="526"/>
      <c r="CU59" s="526"/>
      <c r="CV59" s="524">
        <f t="shared" si="1"/>
        <v>61397.260273972599</v>
      </c>
      <c r="CW59" s="524"/>
      <c r="CX59" s="524"/>
      <c r="CY59" s="524"/>
      <c r="CZ59" s="524"/>
      <c r="DA59" s="524"/>
      <c r="DB59" s="524"/>
      <c r="DC59" s="524"/>
      <c r="DD59" s="524"/>
      <c r="DE59" s="525"/>
    </row>
    <row r="60" spans="1:109" s="2" customFormat="1" ht="23.25" customHeight="1">
      <c r="A60" s="555" t="s">
        <v>1193</v>
      </c>
      <c r="B60" s="556"/>
      <c r="C60" s="556"/>
      <c r="D60" s="556"/>
      <c r="E60" s="556"/>
      <c r="F60" s="556"/>
      <c r="G60" s="556"/>
      <c r="H60" s="556"/>
      <c r="I60" s="556"/>
      <c r="J60" s="556"/>
      <c r="K60" s="556"/>
      <c r="L60" s="556"/>
      <c r="M60" s="556"/>
      <c r="N60" s="556"/>
      <c r="O60" s="557"/>
      <c r="P60" s="567" t="s">
        <v>1190</v>
      </c>
      <c r="Q60" s="568"/>
      <c r="R60" s="568"/>
      <c r="S60" s="568"/>
      <c r="T60" s="568"/>
      <c r="U60" s="568"/>
      <c r="V60" s="568"/>
      <c r="W60" s="568"/>
      <c r="X60" s="568"/>
      <c r="Y60" s="568"/>
      <c r="Z60" s="568"/>
      <c r="AA60" s="568"/>
      <c r="AB60" s="568"/>
      <c r="AC60" s="569"/>
      <c r="AD60" s="570">
        <v>401</v>
      </c>
      <c r="AE60" s="571"/>
      <c r="AF60" s="572"/>
      <c r="AG60" s="573">
        <v>1</v>
      </c>
      <c r="AH60" s="574"/>
      <c r="AI60" s="574"/>
      <c r="AJ60" s="575"/>
      <c r="AK60" s="549">
        <v>6203.19</v>
      </c>
      <c r="AL60" s="550"/>
      <c r="AM60" s="550"/>
      <c r="AN60" s="550"/>
      <c r="AO60" s="550"/>
      <c r="AP60" s="551"/>
      <c r="AQ60" s="524">
        <f t="shared" si="2"/>
        <v>74438.28</v>
      </c>
      <c r="AR60" s="524"/>
      <c r="AS60" s="524"/>
      <c r="AT60" s="524"/>
      <c r="AU60" s="524"/>
      <c r="AV60" s="524"/>
      <c r="AW60" s="524"/>
      <c r="AX60" s="524"/>
      <c r="AY60" s="526">
        <v>0</v>
      </c>
      <c r="AZ60" s="526"/>
      <c r="BA60" s="526"/>
      <c r="BB60" s="526"/>
      <c r="BC60" s="526"/>
      <c r="BD60" s="526"/>
      <c r="BE60" s="526"/>
      <c r="BF60" s="526"/>
      <c r="BG60" s="526"/>
      <c r="BH60" s="526"/>
      <c r="BI60" s="526"/>
      <c r="BJ60" s="526"/>
      <c r="BK60" s="526"/>
      <c r="BL60" s="526"/>
      <c r="BM60" s="526"/>
      <c r="BN60" s="526"/>
      <c r="BO60" s="546">
        <f t="shared" si="0"/>
        <v>10197.024657534246</v>
      </c>
      <c r="BP60" s="547"/>
      <c r="BQ60" s="547"/>
      <c r="BR60" s="547"/>
      <c r="BS60" s="547"/>
      <c r="BT60" s="547"/>
      <c r="BU60" s="547"/>
      <c r="BV60" s="548"/>
      <c r="BW60" s="526">
        <v>0</v>
      </c>
      <c r="BX60" s="526"/>
      <c r="BY60" s="526"/>
      <c r="BZ60" s="526"/>
      <c r="CA60" s="526"/>
      <c r="CB60" s="526"/>
      <c r="CC60" s="526"/>
      <c r="CD60" s="526"/>
      <c r="CE60" s="526">
        <v>0</v>
      </c>
      <c r="CF60" s="526"/>
      <c r="CG60" s="526"/>
      <c r="CH60" s="526"/>
      <c r="CI60" s="526"/>
      <c r="CJ60" s="526"/>
      <c r="CK60" s="526"/>
      <c r="CL60" s="526"/>
      <c r="CM60" s="526"/>
      <c r="CN60" s="526">
        <v>0</v>
      </c>
      <c r="CO60" s="526"/>
      <c r="CP60" s="526"/>
      <c r="CQ60" s="526"/>
      <c r="CR60" s="526"/>
      <c r="CS60" s="526"/>
      <c r="CT60" s="526"/>
      <c r="CU60" s="526"/>
      <c r="CV60" s="524">
        <f t="shared" si="1"/>
        <v>84635.304657534245</v>
      </c>
      <c r="CW60" s="524"/>
      <c r="CX60" s="524"/>
      <c r="CY60" s="524"/>
      <c r="CZ60" s="524"/>
      <c r="DA60" s="524"/>
      <c r="DB60" s="524"/>
      <c r="DC60" s="524"/>
      <c r="DD60" s="524"/>
      <c r="DE60" s="525"/>
    </row>
    <row r="61" spans="1:109" s="2" customFormat="1" ht="23.25" customHeight="1">
      <c r="A61" s="555" t="s">
        <v>1223</v>
      </c>
      <c r="B61" s="556"/>
      <c r="C61" s="556"/>
      <c r="D61" s="556"/>
      <c r="E61" s="556"/>
      <c r="F61" s="556"/>
      <c r="G61" s="556"/>
      <c r="H61" s="556"/>
      <c r="I61" s="556"/>
      <c r="J61" s="556"/>
      <c r="K61" s="556"/>
      <c r="L61" s="556"/>
      <c r="M61" s="556"/>
      <c r="N61" s="556"/>
      <c r="O61" s="557"/>
      <c r="P61" s="567" t="s">
        <v>1190</v>
      </c>
      <c r="Q61" s="568"/>
      <c r="R61" s="568"/>
      <c r="S61" s="568"/>
      <c r="T61" s="568"/>
      <c r="U61" s="568"/>
      <c r="V61" s="568"/>
      <c r="W61" s="568"/>
      <c r="X61" s="568"/>
      <c r="Y61" s="568"/>
      <c r="Z61" s="568"/>
      <c r="AA61" s="568"/>
      <c r="AB61" s="568"/>
      <c r="AC61" s="569"/>
      <c r="AD61" s="570">
        <v>401</v>
      </c>
      <c r="AE61" s="571"/>
      <c r="AF61" s="572"/>
      <c r="AG61" s="573">
        <v>1</v>
      </c>
      <c r="AH61" s="574"/>
      <c r="AI61" s="574"/>
      <c r="AJ61" s="575"/>
      <c r="AK61" s="549">
        <v>4245.08</v>
      </c>
      <c r="AL61" s="550"/>
      <c r="AM61" s="550"/>
      <c r="AN61" s="550"/>
      <c r="AO61" s="550"/>
      <c r="AP61" s="551"/>
      <c r="AQ61" s="524">
        <f t="shared" si="2"/>
        <v>50940.959999999999</v>
      </c>
      <c r="AR61" s="524"/>
      <c r="AS61" s="524"/>
      <c r="AT61" s="524"/>
      <c r="AU61" s="524"/>
      <c r="AV61" s="524"/>
      <c r="AW61" s="524"/>
      <c r="AX61" s="524"/>
      <c r="AY61" s="526">
        <v>0</v>
      </c>
      <c r="AZ61" s="526"/>
      <c r="BA61" s="526"/>
      <c r="BB61" s="526"/>
      <c r="BC61" s="526"/>
      <c r="BD61" s="526"/>
      <c r="BE61" s="526"/>
      <c r="BF61" s="526"/>
      <c r="BG61" s="526"/>
      <c r="BH61" s="526"/>
      <c r="BI61" s="526"/>
      <c r="BJ61" s="526"/>
      <c r="BK61" s="526"/>
      <c r="BL61" s="526"/>
      <c r="BM61" s="526"/>
      <c r="BN61" s="526"/>
      <c r="BO61" s="546">
        <f t="shared" si="0"/>
        <v>6978.2136986301366</v>
      </c>
      <c r="BP61" s="547"/>
      <c r="BQ61" s="547"/>
      <c r="BR61" s="547"/>
      <c r="BS61" s="547"/>
      <c r="BT61" s="547"/>
      <c r="BU61" s="547"/>
      <c r="BV61" s="548"/>
      <c r="BW61" s="526">
        <v>0</v>
      </c>
      <c r="BX61" s="526"/>
      <c r="BY61" s="526"/>
      <c r="BZ61" s="526"/>
      <c r="CA61" s="526"/>
      <c r="CB61" s="526"/>
      <c r="CC61" s="526"/>
      <c r="CD61" s="526"/>
      <c r="CE61" s="526">
        <v>0</v>
      </c>
      <c r="CF61" s="526"/>
      <c r="CG61" s="526"/>
      <c r="CH61" s="526"/>
      <c r="CI61" s="526"/>
      <c r="CJ61" s="526"/>
      <c r="CK61" s="526"/>
      <c r="CL61" s="526"/>
      <c r="CM61" s="526"/>
      <c r="CN61" s="526">
        <v>0</v>
      </c>
      <c r="CO61" s="526"/>
      <c r="CP61" s="526"/>
      <c r="CQ61" s="526"/>
      <c r="CR61" s="526"/>
      <c r="CS61" s="526"/>
      <c r="CT61" s="526"/>
      <c r="CU61" s="526"/>
      <c r="CV61" s="524">
        <f t="shared" si="1"/>
        <v>57919.173698630133</v>
      </c>
      <c r="CW61" s="524"/>
      <c r="CX61" s="524"/>
      <c r="CY61" s="524"/>
      <c r="CZ61" s="524"/>
      <c r="DA61" s="524"/>
      <c r="DB61" s="524"/>
      <c r="DC61" s="524"/>
      <c r="DD61" s="524"/>
      <c r="DE61" s="525"/>
    </row>
    <row r="62" spans="1:109" s="2" customFormat="1" ht="23.25" customHeight="1">
      <c r="A62" s="555" t="s">
        <v>1194</v>
      </c>
      <c r="B62" s="556"/>
      <c r="C62" s="556"/>
      <c r="D62" s="556"/>
      <c r="E62" s="556"/>
      <c r="F62" s="556"/>
      <c r="G62" s="556"/>
      <c r="H62" s="556"/>
      <c r="I62" s="556"/>
      <c r="J62" s="556"/>
      <c r="K62" s="556"/>
      <c r="L62" s="556"/>
      <c r="M62" s="556"/>
      <c r="N62" s="556"/>
      <c r="O62" s="557"/>
      <c r="P62" s="567" t="s">
        <v>1190</v>
      </c>
      <c r="Q62" s="568"/>
      <c r="R62" s="568"/>
      <c r="S62" s="568"/>
      <c r="T62" s="568"/>
      <c r="U62" s="568"/>
      <c r="V62" s="568"/>
      <c r="W62" s="568"/>
      <c r="X62" s="568"/>
      <c r="Y62" s="568"/>
      <c r="Z62" s="568"/>
      <c r="AA62" s="568"/>
      <c r="AB62" s="568"/>
      <c r="AC62" s="569"/>
      <c r="AD62" s="570">
        <v>401</v>
      </c>
      <c r="AE62" s="571"/>
      <c r="AF62" s="572"/>
      <c r="AG62" s="573">
        <v>1</v>
      </c>
      <c r="AH62" s="574"/>
      <c r="AI62" s="574"/>
      <c r="AJ62" s="575"/>
      <c r="AK62" s="549">
        <v>5769.56</v>
      </c>
      <c r="AL62" s="550"/>
      <c r="AM62" s="550"/>
      <c r="AN62" s="550"/>
      <c r="AO62" s="550"/>
      <c r="AP62" s="551"/>
      <c r="AQ62" s="524">
        <f t="shared" si="2"/>
        <v>69234.720000000001</v>
      </c>
      <c r="AR62" s="524"/>
      <c r="AS62" s="524"/>
      <c r="AT62" s="524"/>
      <c r="AU62" s="524"/>
      <c r="AV62" s="524"/>
      <c r="AW62" s="524"/>
      <c r="AX62" s="524"/>
      <c r="AY62" s="526">
        <v>0</v>
      </c>
      <c r="AZ62" s="526"/>
      <c r="BA62" s="526"/>
      <c r="BB62" s="526"/>
      <c r="BC62" s="526"/>
      <c r="BD62" s="526"/>
      <c r="BE62" s="526"/>
      <c r="BF62" s="526"/>
      <c r="BG62" s="526"/>
      <c r="BH62" s="526"/>
      <c r="BI62" s="526"/>
      <c r="BJ62" s="526"/>
      <c r="BK62" s="526"/>
      <c r="BL62" s="526"/>
      <c r="BM62" s="526"/>
      <c r="BN62" s="526"/>
      <c r="BO62" s="546">
        <f t="shared" si="0"/>
        <v>9484.208219178081</v>
      </c>
      <c r="BP62" s="547"/>
      <c r="BQ62" s="547"/>
      <c r="BR62" s="547"/>
      <c r="BS62" s="547"/>
      <c r="BT62" s="547"/>
      <c r="BU62" s="547"/>
      <c r="BV62" s="548"/>
      <c r="BW62" s="526">
        <v>0</v>
      </c>
      <c r="BX62" s="526"/>
      <c r="BY62" s="526"/>
      <c r="BZ62" s="526"/>
      <c r="CA62" s="526"/>
      <c r="CB62" s="526"/>
      <c r="CC62" s="526"/>
      <c r="CD62" s="526"/>
      <c r="CE62" s="526">
        <v>0</v>
      </c>
      <c r="CF62" s="526"/>
      <c r="CG62" s="526"/>
      <c r="CH62" s="526"/>
      <c r="CI62" s="526"/>
      <c r="CJ62" s="526"/>
      <c r="CK62" s="526"/>
      <c r="CL62" s="526"/>
      <c r="CM62" s="526"/>
      <c r="CN62" s="526">
        <v>0</v>
      </c>
      <c r="CO62" s="526"/>
      <c r="CP62" s="526"/>
      <c r="CQ62" s="526"/>
      <c r="CR62" s="526"/>
      <c r="CS62" s="526"/>
      <c r="CT62" s="526"/>
      <c r="CU62" s="526"/>
      <c r="CV62" s="524">
        <f t="shared" si="1"/>
        <v>78718.92821917808</v>
      </c>
      <c r="CW62" s="524"/>
      <c r="CX62" s="524"/>
      <c r="CY62" s="524"/>
      <c r="CZ62" s="524"/>
      <c r="DA62" s="524"/>
      <c r="DB62" s="524"/>
      <c r="DC62" s="524"/>
      <c r="DD62" s="524"/>
      <c r="DE62" s="525"/>
    </row>
    <row r="63" spans="1:109" s="2" customFormat="1" ht="23.25" customHeight="1">
      <c r="A63" s="555" t="s">
        <v>1195</v>
      </c>
      <c r="B63" s="556"/>
      <c r="C63" s="556"/>
      <c r="D63" s="556"/>
      <c r="E63" s="556"/>
      <c r="F63" s="556"/>
      <c r="G63" s="556"/>
      <c r="H63" s="556"/>
      <c r="I63" s="556"/>
      <c r="J63" s="556"/>
      <c r="K63" s="556"/>
      <c r="L63" s="556"/>
      <c r="M63" s="556"/>
      <c r="N63" s="556"/>
      <c r="O63" s="557"/>
      <c r="P63" s="567" t="s">
        <v>1190</v>
      </c>
      <c r="Q63" s="568"/>
      <c r="R63" s="568"/>
      <c r="S63" s="568"/>
      <c r="T63" s="568"/>
      <c r="U63" s="568"/>
      <c r="V63" s="568"/>
      <c r="W63" s="568"/>
      <c r="X63" s="568"/>
      <c r="Y63" s="568"/>
      <c r="Z63" s="568"/>
      <c r="AA63" s="568"/>
      <c r="AB63" s="568"/>
      <c r="AC63" s="569"/>
      <c r="AD63" s="570">
        <v>401</v>
      </c>
      <c r="AE63" s="571"/>
      <c r="AF63" s="572"/>
      <c r="AG63" s="573">
        <v>1</v>
      </c>
      <c r="AH63" s="574"/>
      <c r="AI63" s="574"/>
      <c r="AJ63" s="575"/>
      <c r="AK63" s="549">
        <v>6699.08</v>
      </c>
      <c r="AL63" s="550"/>
      <c r="AM63" s="550"/>
      <c r="AN63" s="550"/>
      <c r="AO63" s="550"/>
      <c r="AP63" s="551"/>
      <c r="AQ63" s="524">
        <f t="shared" si="2"/>
        <v>80388.959999999992</v>
      </c>
      <c r="AR63" s="524"/>
      <c r="AS63" s="524"/>
      <c r="AT63" s="524"/>
      <c r="AU63" s="524"/>
      <c r="AV63" s="524"/>
      <c r="AW63" s="524"/>
      <c r="AX63" s="524"/>
      <c r="AY63" s="526">
        <v>0</v>
      </c>
      <c r="AZ63" s="526"/>
      <c r="BA63" s="526"/>
      <c r="BB63" s="526"/>
      <c r="BC63" s="526"/>
      <c r="BD63" s="526"/>
      <c r="BE63" s="526"/>
      <c r="BF63" s="526"/>
      <c r="BG63" s="526"/>
      <c r="BH63" s="526"/>
      <c r="BI63" s="526"/>
      <c r="BJ63" s="526"/>
      <c r="BK63" s="526"/>
      <c r="BL63" s="526"/>
      <c r="BM63" s="526"/>
      <c r="BN63" s="526"/>
      <c r="BO63" s="546">
        <f t="shared" si="0"/>
        <v>11012.186301369862</v>
      </c>
      <c r="BP63" s="547"/>
      <c r="BQ63" s="547"/>
      <c r="BR63" s="547"/>
      <c r="BS63" s="547"/>
      <c r="BT63" s="547"/>
      <c r="BU63" s="547"/>
      <c r="BV63" s="548"/>
      <c r="BW63" s="526">
        <v>0</v>
      </c>
      <c r="BX63" s="526"/>
      <c r="BY63" s="526"/>
      <c r="BZ63" s="526"/>
      <c r="CA63" s="526"/>
      <c r="CB63" s="526"/>
      <c r="CC63" s="526"/>
      <c r="CD63" s="526"/>
      <c r="CE63" s="526">
        <v>0</v>
      </c>
      <c r="CF63" s="526"/>
      <c r="CG63" s="526"/>
      <c r="CH63" s="526"/>
      <c r="CI63" s="526"/>
      <c r="CJ63" s="526"/>
      <c r="CK63" s="526"/>
      <c r="CL63" s="526"/>
      <c r="CM63" s="526"/>
      <c r="CN63" s="526">
        <v>0</v>
      </c>
      <c r="CO63" s="526"/>
      <c r="CP63" s="526"/>
      <c r="CQ63" s="526"/>
      <c r="CR63" s="526"/>
      <c r="CS63" s="526"/>
      <c r="CT63" s="526"/>
      <c r="CU63" s="526"/>
      <c r="CV63" s="524">
        <f t="shared" si="1"/>
        <v>91401.146301369852</v>
      </c>
      <c r="CW63" s="524"/>
      <c r="CX63" s="524"/>
      <c r="CY63" s="524"/>
      <c r="CZ63" s="524"/>
      <c r="DA63" s="524"/>
      <c r="DB63" s="524"/>
      <c r="DC63" s="524"/>
      <c r="DD63" s="524"/>
      <c r="DE63" s="525"/>
    </row>
    <row r="64" spans="1:109" s="2" customFormat="1" ht="23.25" customHeight="1">
      <c r="A64" s="555" t="s">
        <v>1196</v>
      </c>
      <c r="B64" s="556"/>
      <c r="C64" s="556"/>
      <c r="D64" s="556"/>
      <c r="E64" s="556"/>
      <c r="F64" s="556"/>
      <c r="G64" s="556"/>
      <c r="H64" s="556"/>
      <c r="I64" s="556"/>
      <c r="J64" s="556"/>
      <c r="K64" s="556"/>
      <c r="L64" s="556"/>
      <c r="M64" s="556"/>
      <c r="N64" s="556"/>
      <c r="O64" s="557"/>
      <c r="P64" s="567" t="s">
        <v>1190</v>
      </c>
      <c r="Q64" s="568"/>
      <c r="R64" s="568"/>
      <c r="S64" s="568"/>
      <c r="T64" s="568"/>
      <c r="U64" s="568"/>
      <c r="V64" s="568"/>
      <c r="W64" s="568"/>
      <c r="X64" s="568"/>
      <c r="Y64" s="568"/>
      <c r="Z64" s="568"/>
      <c r="AA64" s="568"/>
      <c r="AB64" s="568"/>
      <c r="AC64" s="569"/>
      <c r="AD64" s="570">
        <v>401</v>
      </c>
      <c r="AE64" s="571"/>
      <c r="AF64" s="572"/>
      <c r="AG64" s="573">
        <v>1</v>
      </c>
      <c r="AH64" s="574"/>
      <c r="AI64" s="574"/>
      <c r="AJ64" s="575"/>
      <c r="AK64" s="549">
        <v>4946.47</v>
      </c>
      <c r="AL64" s="550"/>
      <c r="AM64" s="550"/>
      <c r="AN64" s="550"/>
      <c r="AO64" s="550"/>
      <c r="AP64" s="551"/>
      <c r="AQ64" s="524">
        <f t="shared" si="2"/>
        <v>59357.64</v>
      </c>
      <c r="AR64" s="524"/>
      <c r="AS64" s="524"/>
      <c r="AT64" s="524"/>
      <c r="AU64" s="524"/>
      <c r="AV64" s="524"/>
      <c r="AW64" s="524"/>
      <c r="AX64" s="524"/>
      <c r="AY64" s="526">
        <v>0</v>
      </c>
      <c r="AZ64" s="526"/>
      <c r="BA64" s="526"/>
      <c r="BB64" s="526"/>
      <c r="BC64" s="526"/>
      <c r="BD64" s="526"/>
      <c r="BE64" s="526"/>
      <c r="BF64" s="526"/>
      <c r="BG64" s="526"/>
      <c r="BH64" s="526"/>
      <c r="BI64" s="526"/>
      <c r="BJ64" s="526"/>
      <c r="BK64" s="526"/>
      <c r="BL64" s="526"/>
      <c r="BM64" s="526"/>
      <c r="BN64" s="526"/>
      <c r="BO64" s="546">
        <f t="shared" si="0"/>
        <v>8131.1835616438357</v>
      </c>
      <c r="BP64" s="547"/>
      <c r="BQ64" s="547"/>
      <c r="BR64" s="547"/>
      <c r="BS64" s="547"/>
      <c r="BT64" s="547"/>
      <c r="BU64" s="547"/>
      <c r="BV64" s="548"/>
      <c r="BW64" s="526">
        <v>0</v>
      </c>
      <c r="BX64" s="526"/>
      <c r="BY64" s="526"/>
      <c r="BZ64" s="526"/>
      <c r="CA64" s="526"/>
      <c r="CB64" s="526"/>
      <c r="CC64" s="526"/>
      <c r="CD64" s="526"/>
      <c r="CE64" s="526">
        <v>0</v>
      </c>
      <c r="CF64" s="526"/>
      <c r="CG64" s="526"/>
      <c r="CH64" s="526"/>
      <c r="CI64" s="526"/>
      <c r="CJ64" s="526"/>
      <c r="CK64" s="526"/>
      <c r="CL64" s="526"/>
      <c r="CM64" s="526"/>
      <c r="CN64" s="526">
        <v>0</v>
      </c>
      <c r="CO64" s="526"/>
      <c r="CP64" s="526"/>
      <c r="CQ64" s="526"/>
      <c r="CR64" s="526"/>
      <c r="CS64" s="526"/>
      <c r="CT64" s="526"/>
      <c r="CU64" s="526"/>
      <c r="CV64" s="524">
        <f t="shared" si="1"/>
        <v>67488.823561643832</v>
      </c>
      <c r="CW64" s="524"/>
      <c r="CX64" s="524"/>
      <c r="CY64" s="524"/>
      <c r="CZ64" s="524"/>
      <c r="DA64" s="524"/>
      <c r="DB64" s="524"/>
      <c r="DC64" s="524"/>
      <c r="DD64" s="524"/>
      <c r="DE64" s="525"/>
    </row>
    <row r="65" spans="1:121" s="2" customFormat="1" ht="23.25" customHeight="1">
      <c r="A65" s="538" t="s">
        <v>1198</v>
      </c>
      <c r="B65" s="539"/>
      <c r="C65" s="539"/>
      <c r="D65" s="539"/>
      <c r="E65" s="539"/>
      <c r="F65" s="539"/>
      <c r="G65" s="539"/>
      <c r="H65" s="539"/>
      <c r="I65" s="539"/>
      <c r="J65" s="539"/>
      <c r="K65" s="539"/>
      <c r="L65" s="539"/>
      <c r="M65" s="539"/>
      <c r="N65" s="539"/>
      <c r="O65" s="539"/>
      <c r="P65" s="540" t="s">
        <v>1190</v>
      </c>
      <c r="Q65" s="540"/>
      <c r="R65" s="540"/>
      <c r="S65" s="540"/>
      <c r="T65" s="540"/>
      <c r="U65" s="540"/>
      <c r="V65" s="540"/>
      <c r="W65" s="540"/>
      <c r="X65" s="540"/>
      <c r="Y65" s="540"/>
      <c r="Z65" s="540"/>
      <c r="AA65" s="540"/>
      <c r="AB65" s="540"/>
      <c r="AC65" s="540"/>
      <c r="AD65" s="541">
        <v>401</v>
      </c>
      <c r="AE65" s="541"/>
      <c r="AF65" s="541"/>
      <c r="AG65" s="542">
        <v>1</v>
      </c>
      <c r="AH65" s="542"/>
      <c r="AI65" s="542"/>
      <c r="AJ65" s="542"/>
      <c r="AK65" s="549">
        <v>4444.78</v>
      </c>
      <c r="AL65" s="550"/>
      <c r="AM65" s="550"/>
      <c r="AN65" s="550"/>
      <c r="AO65" s="550"/>
      <c r="AP65" s="551"/>
      <c r="AQ65" s="524">
        <f t="shared" si="2"/>
        <v>53337.36</v>
      </c>
      <c r="AR65" s="524"/>
      <c r="AS65" s="524"/>
      <c r="AT65" s="524"/>
      <c r="AU65" s="524"/>
      <c r="AV65" s="524"/>
      <c r="AW65" s="524"/>
      <c r="AX65" s="524"/>
      <c r="AY65" s="526">
        <v>0</v>
      </c>
      <c r="AZ65" s="526"/>
      <c r="BA65" s="526"/>
      <c r="BB65" s="526"/>
      <c r="BC65" s="526"/>
      <c r="BD65" s="526"/>
      <c r="BE65" s="526"/>
      <c r="BF65" s="526"/>
      <c r="BG65" s="526"/>
      <c r="BH65" s="526"/>
      <c r="BI65" s="526"/>
      <c r="BJ65" s="526"/>
      <c r="BK65" s="526"/>
      <c r="BL65" s="526"/>
      <c r="BM65" s="526"/>
      <c r="BN65" s="526"/>
      <c r="BO65" s="546">
        <f t="shared" si="0"/>
        <v>7306.4876712328769</v>
      </c>
      <c r="BP65" s="547"/>
      <c r="BQ65" s="547"/>
      <c r="BR65" s="547"/>
      <c r="BS65" s="547"/>
      <c r="BT65" s="547"/>
      <c r="BU65" s="547"/>
      <c r="BV65" s="548"/>
      <c r="BW65" s="526">
        <v>0</v>
      </c>
      <c r="BX65" s="526"/>
      <c r="BY65" s="526"/>
      <c r="BZ65" s="526"/>
      <c r="CA65" s="526"/>
      <c r="CB65" s="526"/>
      <c r="CC65" s="526"/>
      <c r="CD65" s="526"/>
      <c r="CE65" s="526">
        <v>0</v>
      </c>
      <c r="CF65" s="526"/>
      <c r="CG65" s="526"/>
      <c r="CH65" s="526"/>
      <c r="CI65" s="526"/>
      <c r="CJ65" s="526"/>
      <c r="CK65" s="526"/>
      <c r="CL65" s="526"/>
      <c r="CM65" s="526"/>
      <c r="CN65" s="526">
        <v>0</v>
      </c>
      <c r="CO65" s="526"/>
      <c r="CP65" s="526"/>
      <c r="CQ65" s="526"/>
      <c r="CR65" s="526"/>
      <c r="CS65" s="526"/>
      <c r="CT65" s="526"/>
      <c r="CU65" s="526"/>
      <c r="CV65" s="524">
        <f t="shared" si="1"/>
        <v>60643.847671232877</v>
      </c>
      <c r="CW65" s="524"/>
      <c r="CX65" s="524"/>
      <c r="CY65" s="524"/>
      <c r="CZ65" s="524"/>
      <c r="DA65" s="524"/>
      <c r="DB65" s="524"/>
      <c r="DC65" s="524"/>
      <c r="DD65" s="524"/>
      <c r="DE65" s="525"/>
    </row>
    <row r="66" spans="1:121" s="2" customFormat="1" ht="23.25" customHeight="1">
      <c r="A66" s="538" t="s">
        <v>1200</v>
      </c>
      <c r="B66" s="539"/>
      <c r="C66" s="539"/>
      <c r="D66" s="539"/>
      <c r="E66" s="539"/>
      <c r="F66" s="539"/>
      <c r="G66" s="539"/>
      <c r="H66" s="539"/>
      <c r="I66" s="539"/>
      <c r="J66" s="539"/>
      <c r="K66" s="539"/>
      <c r="L66" s="539"/>
      <c r="M66" s="539"/>
      <c r="N66" s="539"/>
      <c r="O66" s="539"/>
      <c r="P66" s="540" t="s">
        <v>1190</v>
      </c>
      <c r="Q66" s="540"/>
      <c r="R66" s="540"/>
      <c r="S66" s="540"/>
      <c r="T66" s="540"/>
      <c r="U66" s="540"/>
      <c r="V66" s="540"/>
      <c r="W66" s="540"/>
      <c r="X66" s="540"/>
      <c r="Y66" s="540"/>
      <c r="Z66" s="540"/>
      <c r="AA66" s="540"/>
      <c r="AB66" s="540"/>
      <c r="AC66" s="540"/>
      <c r="AD66" s="541">
        <v>401</v>
      </c>
      <c r="AE66" s="541"/>
      <c r="AF66" s="541"/>
      <c r="AG66" s="542">
        <v>1</v>
      </c>
      <c r="AH66" s="542"/>
      <c r="AI66" s="542"/>
      <c r="AJ66" s="542"/>
      <c r="AK66" s="549">
        <v>5300</v>
      </c>
      <c r="AL66" s="550"/>
      <c r="AM66" s="550"/>
      <c r="AN66" s="550"/>
      <c r="AO66" s="550"/>
      <c r="AP66" s="551"/>
      <c r="AQ66" s="524">
        <f t="shared" si="2"/>
        <v>63600</v>
      </c>
      <c r="AR66" s="524"/>
      <c r="AS66" s="524"/>
      <c r="AT66" s="524"/>
      <c r="AU66" s="524"/>
      <c r="AV66" s="524"/>
      <c r="AW66" s="524"/>
      <c r="AX66" s="524"/>
      <c r="AY66" s="526">
        <v>0</v>
      </c>
      <c r="AZ66" s="526"/>
      <c r="BA66" s="526"/>
      <c r="BB66" s="526"/>
      <c r="BC66" s="526"/>
      <c r="BD66" s="526"/>
      <c r="BE66" s="526"/>
      <c r="BF66" s="526"/>
      <c r="BG66" s="526"/>
      <c r="BH66" s="526"/>
      <c r="BI66" s="526"/>
      <c r="BJ66" s="526"/>
      <c r="BK66" s="526"/>
      <c r="BL66" s="526"/>
      <c r="BM66" s="526"/>
      <c r="BN66" s="526"/>
      <c r="BO66" s="546">
        <f t="shared" si="0"/>
        <v>8712.3287671232865</v>
      </c>
      <c r="BP66" s="547"/>
      <c r="BQ66" s="547"/>
      <c r="BR66" s="547"/>
      <c r="BS66" s="547"/>
      <c r="BT66" s="547"/>
      <c r="BU66" s="547"/>
      <c r="BV66" s="548"/>
      <c r="BW66" s="526">
        <v>0</v>
      </c>
      <c r="BX66" s="526"/>
      <c r="BY66" s="526"/>
      <c r="BZ66" s="526"/>
      <c r="CA66" s="526"/>
      <c r="CB66" s="526"/>
      <c r="CC66" s="526"/>
      <c r="CD66" s="526"/>
      <c r="CE66" s="526">
        <v>0</v>
      </c>
      <c r="CF66" s="526"/>
      <c r="CG66" s="526"/>
      <c r="CH66" s="526"/>
      <c r="CI66" s="526"/>
      <c r="CJ66" s="526"/>
      <c r="CK66" s="526"/>
      <c r="CL66" s="526"/>
      <c r="CM66" s="526"/>
      <c r="CN66" s="526">
        <v>0</v>
      </c>
      <c r="CO66" s="526"/>
      <c r="CP66" s="526"/>
      <c r="CQ66" s="526"/>
      <c r="CR66" s="526"/>
      <c r="CS66" s="526"/>
      <c r="CT66" s="526"/>
      <c r="CU66" s="526"/>
      <c r="CV66" s="524">
        <f t="shared" si="1"/>
        <v>72312.328767123283</v>
      </c>
      <c r="CW66" s="524"/>
      <c r="CX66" s="524"/>
      <c r="CY66" s="524"/>
      <c r="CZ66" s="524"/>
      <c r="DA66" s="524"/>
      <c r="DB66" s="524"/>
      <c r="DC66" s="524"/>
      <c r="DD66" s="524"/>
      <c r="DE66" s="525"/>
    </row>
    <row r="67" spans="1:121" s="2" customFormat="1" ht="27" customHeight="1">
      <c r="A67" s="538" t="s">
        <v>1201</v>
      </c>
      <c r="B67" s="539"/>
      <c r="C67" s="539"/>
      <c r="D67" s="539"/>
      <c r="E67" s="539"/>
      <c r="F67" s="539"/>
      <c r="G67" s="539"/>
      <c r="H67" s="539"/>
      <c r="I67" s="539"/>
      <c r="J67" s="539"/>
      <c r="K67" s="539"/>
      <c r="L67" s="539"/>
      <c r="M67" s="539"/>
      <c r="N67" s="539"/>
      <c r="O67" s="539"/>
      <c r="P67" s="540" t="s">
        <v>1190</v>
      </c>
      <c r="Q67" s="540"/>
      <c r="R67" s="540"/>
      <c r="S67" s="540"/>
      <c r="T67" s="540"/>
      <c r="U67" s="540"/>
      <c r="V67" s="540"/>
      <c r="W67" s="540"/>
      <c r="X67" s="540"/>
      <c r="Y67" s="540"/>
      <c r="Z67" s="540"/>
      <c r="AA67" s="540"/>
      <c r="AB67" s="540"/>
      <c r="AC67" s="540"/>
      <c r="AD67" s="541">
        <v>401</v>
      </c>
      <c r="AE67" s="541"/>
      <c r="AF67" s="541"/>
      <c r="AG67" s="542">
        <v>1</v>
      </c>
      <c r="AH67" s="542"/>
      <c r="AI67" s="542"/>
      <c r="AJ67" s="542"/>
      <c r="AK67" s="549">
        <v>5769.56</v>
      </c>
      <c r="AL67" s="550"/>
      <c r="AM67" s="550"/>
      <c r="AN67" s="550"/>
      <c r="AO67" s="550"/>
      <c r="AP67" s="551"/>
      <c r="AQ67" s="524">
        <f t="shared" si="2"/>
        <v>69234.720000000001</v>
      </c>
      <c r="AR67" s="524"/>
      <c r="AS67" s="524"/>
      <c r="AT67" s="524"/>
      <c r="AU67" s="524"/>
      <c r="AV67" s="524"/>
      <c r="AW67" s="524"/>
      <c r="AX67" s="524"/>
      <c r="AY67" s="526">
        <v>0</v>
      </c>
      <c r="AZ67" s="526"/>
      <c r="BA67" s="526"/>
      <c r="BB67" s="526"/>
      <c r="BC67" s="526"/>
      <c r="BD67" s="526"/>
      <c r="BE67" s="526"/>
      <c r="BF67" s="526"/>
      <c r="BG67" s="526"/>
      <c r="BH67" s="526"/>
      <c r="BI67" s="526"/>
      <c r="BJ67" s="526"/>
      <c r="BK67" s="526"/>
      <c r="BL67" s="526"/>
      <c r="BM67" s="526"/>
      <c r="BN67" s="526"/>
      <c r="BO67" s="546">
        <f t="shared" si="0"/>
        <v>9484.208219178081</v>
      </c>
      <c r="BP67" s="547"/>
      <c r="BQ67" s="547"/>
      <c r="BR67" s="547"/>
      <c r="BS67" s="547"/>
      <c r="BT67" s="547"/>
      <c r="BU67" s="547"/>
      <c r="BV67" s="548"/>
      <c r="BW67" s="526">
        <v>0</v>
      </c>
      <c r="BX67" s="526"/>
      <c r="BY67" s="526"/>
      <c r="BZ67" s="526"/>
      <c r="CA67" s="526"/>
      <c r="CB67" s="526"/>
      <c r="CC67" s="526"/>
      <c r="CD67" s="526"/>
      <c r="CE67" s="526">
        <v>0</v>
      </c>
      <c r="CF67" s="526"/>
      <c r="CG67" s="526"/>
      <c r="CH67" s="526"/>
      <c r="CI67" s="526"/>
      <c r="CJ67" s="526"/>
      <c r="CK67" s="526"/>
      <c r="CL67" s="526"/>
      <c r="CM67" s="526"/>
      <c r="CN67" s="526">
        <v>0</v>
      </c>
      <c r="CO67" s="526"/>
      <c r="CP67" s="526"/>
      <c r="CQ67" s="526"/>
      <c r="CR67" s="526"/>
      <c r="CS67" s="526"/>
      <c r="CT67" s="526"/>
      <c r="CU67" s="526"/>
      <c r="CV67" s="524">
        <f t="shared" si="1"/>
        <v>78718.92821917808</v>
      </c>
      <c r="CW67" s="524"/>
      <c r="CX67" s="524"/>
      <c r="CY67" s="524"/>
      <c r="CZ67" s="524"/>
      <c r="DA67" s="524"/>
      <c r="DB67" s="524"/>
      <c r="DC67" s="524"/>
      <c r="DD67" s="524"/>
      <c r="DE67" s="525"/>
    </row>
    <row r="68" spans="1:121" s="2" customFormat="1" ht="23.25" customHeight="1">
      <c r="A68" s="538" t="s">
        <v>1167</v>
      </c>
      <c r="B68" s="539"/>
      <c r="C68" s="539"/>
      <c r="D68" s="539"/>
      <c r="E68" s="539"/>
      <c r="F68" s="539"/>
      <c r="G68" s="539"/>
      <c r="H68" s="539"/>
      <c r="I68" s="539"/>
      <c r="J68" s="539"/>
      <c r="K68" s="539"/>
      <c r="L68" s="539"/>
      <c r="M68" s="539"/>
      <c r="N68" s="539"/>
      <c r="O68" s="539"/>
      <c r="P68" s="540" t="s">
        <v>1190</v>
      </c>
      <c r="Q68" s="540"/>
      <c r="R68" s="540"/>
      <c r="S68" s="540"/>
      <c r="T68" s="540"/>
      <c r="U68" s="540"/>
      <c r="V68" s="540"/>
      <c r="W68" s="540"/>
      <c r="X68" s="540"/>
      <c r="Y68" s="540"/>
      <c r="Z68" s="540"/>
      <c r="AA68" s="540"/>
      <c r="AB68" s="540"/>
      <c r="AC68" s="540"/>
      <c r="AD68" s="541">
        <v>401</v>
      </c>
      <c r="AE68" s="541"/>
      <c r="AF68" s="541"/>
      <c r="AG68" s="542">
        <v>1</v>
      </c>
      <c r="AH68" s="542"/>
      <c r="AI68" s="542"/>
      <c r="AJ68" s="542"/>
      <c r="AK68" s="549">
        <v>5096.76</v>
      </c>
      <c r="AL68" s="550"/>
      <c r="AM68" s="550"/>
      <c r="AN68" s="550"/>
      <c r="AO68" s="550"/>
      <c r="AP68" s="551"/>
      <c r="AQ68" s="524">
        <f t="shared" si="2"/>
        <v>61161.120000000003</v>
      </c>
      <c r="AR68" s="524"/>
      <c r="AS68" s="524"/>
      <c r="AT68" s="524"/>
      <c r="AU68" s="524"/>
      <c r="AV68" s="524"/>
      <c r="AW68" s="524"/>
      <c r="AX68" s="524"/>
      <c r="AY68" s="526">
        <v>0</v>
      </c>
      <c r="AZ68" s="526"/>
      <c r="BA68" s="526"/>
      <c r="BB68" s="526"/>
      <c r="BC68" s="526"/>
      <c r="BD68" s="526"/>
      <c r="BE68" s="526"/>
      <c r="BF68" s="526"/>
      <c r="BG68" s="526"/>
      <c r="BH68" s="526"/>
      <c r="BI68" s="526"/>
      <c r="BJ68" s="526"/>
      <c r="BK68" s="526"/>
      <c r="BL68" s="526"/>
      <c r="BM68" s="526"/>
      <c r="BN68" s="526"/>
      <c r="BO68" s="546">
        <f t="shared" si="0"/>
        <v>8378.2356164383564</v>
      </c>
      <c r="BP68" s="547"/>
      <c r="BQ68" s="547"/>
      <c r="BR68" s="547"/>
      <c r="BS68" s="547"/>
      <c r="BT68" s="547"/>
      <c r="BU68" s="547"/>
      <c r="BV68" s="548"/>
      <c r="BW68" s="526">
        <v>0</v>
      </c>
      <c r="BX68" s="526"/>
      <c r="BY68" s="526"/>
      <c r="BZ68" s="526"/>
      <c r="CA68" s="526"/>
      <c r="CB68" s="526"/>
      <c r="CC68" s="526"/>
      <c r="CD68" s="526"/>
      <c r="CE68" s="526">
        <v>0</v>
      </c>
      <c r="CF68" s="526"/>
      <c r="CG68" s="526"/>
      <c r="CH68" s="526"/>
      <c r="CI68" s="526"/>
      <c r="CJ68" s="526"/>
      <c r="CK68" s="526"/>
      <c r="CL68" s="526"/>
      <c r="CM68" s="526"/>
      <c r="CN68" s="526">
        <v>0</v>
      </c>
      <c r="CO68" s="526"/>
      <c r="CP68" s="526"/>
      <c r="CQ68" s="526"/>
      <c r="CR68" s="526"/>
      <c r="CS68" s="526"/>
      <c r="CT68" s="526"/>
      <c r="CU68" s="526"/>
      <c r="CV68" s="524">
        <f t="shared" si="1"/>
        <v>69539.355616438363</v>
      </c>
      <c r="CW68" s="524"/>
      <c r="CX68" s="524"/>
      <c r="CY68" s="524"/>
      <c r="CZ68" s="524"/>
      <c r="DA68" s="524"/>
      <c r="DB68" s="524"/>
      <c r="DC68" s="524"/>
      <c r="DD68" s="524"/>
      <c r="DE68" s="525"/>
      <c r="DI68" s="565"/>
      <c r="DJ68" s="566"/>
      <c r="DK68" s="566"/>
      <c r="DL68" s="566"/>
      <c r="DM68" s="566"/>
      <c r="DN68" s="566"/>
      <c r="DO68" s="566"/>
      <c r="DP68" s="566"/>
      <c r="DQ68" s="566"/>
    </row>
    <row r="69" spans="1:121" s="2" customFormat="1" ht="23.25" customHeight="1">
      <c r="A69" s="538" t="s">
        <v>1224</v>
      </c>
      <c r="B69" s="539"/>
      <c r="C69" s="539"/>
      <c r="D69" s="539"/>
      <c r="E69" s="539"/>
      <c r="F69" s="539"/>
      <c r="G69" s="539"/>
      <c r="H69" s="539"/>
      <c r="I69" s="539"/>
      <c r="J69" s="539"/>
      <c r="K69" s="539"/>
      <c r="L69" s="539"/>
      <c r="M69" s="539"/>
      <c r="N69" s="539"/>
      <c r="O69" s="539"/>
      <c r="P69" s="540" t="s">
        <v>1190</v>
      </c>
      <c r="Q69" s="540"/>
      <c r="R69" s="540"/>
      <c r="S69" s="540"/>
      <c r="T69" s="540"/>
      <c r="U69" s="540"/>
      <c r="V69" s="540"/>
      <c r="W69" s="540"/>
      <c r="X69" s="540"/>
      <c r="Y69" s="540"/>
      <c r="Z69" s="540"/>
      <c r="AA69" s="540"/>
      <c r="AB69" s="540"/>
      <c r="AC69" s="540"/>
      <c r="AD69" s="541">
        <v>401</v>
      </c>
      <c r="AE69" s="541"/>
      <c r="AF69" s="541"/>
      <c r="AG69" s="542">
        <v>1</v>
      </c>
      <c r="AH69" s="542"/>
      <c r="AI69" s="542"/>
      <c r="AJ69" s="542"/>
      <c r="AK69" s="549">
        <v>3182.7</v>
      </c>
      <c r="AL69" s="550"/>
      <c r="AM69" s="550"/>
      <c r="AN69" s="550"/>
      <c r="AO69" s="550"/>
      <c r="AP69" s="551"/>
      <c r="AQ69" s="524">
        <f t="shared" si="2"/>
        <v>38192.399999999994</v>
      </c>
      <c r="AR69" s="524"/>
      <c r="AS69" s="524"/>
      <c r="AT69" s="524"/>
      <c r="AU69" s="524"/>
      <c r="AV69" s="524"/>
      <c r="AW69" s="524"/>
      <c r="AX69" s="524"/>
      <c r="AY69" s="526">
        <v>0</v>
      </c>
      <c r="AZ69" s="526"/>
      <c r="BA69" s="526"/>
      <c r="BB69" s="526"/>
      <c r="BC69" s="526"/>
      <c r="BD69" s="526"/>
      <c r="BE69" s="526"/>
      <c r="BF69" s="526"/>
      <c r="BG69" s="526"/>
      <c r="BH69" s="526"/>
      <c r="BI69" s="526"/>
      <c r="BJ69" s="526"/>
      <c r="BK69" s="526"/>
      <c r="BL69" s="526"/>
      <c r="BM69" s="526"/>
      <c r="BN69" s="526"/>
      <c r="BO69" s="546">
        <f t="shared" si="0"/>
        <v>5231.8356164383549</v>
      </c>
      <c r="BP69" s="547"/>
      <c r="BQ69" s="547"/>
      <c r="BR69" s="547"/>
      <c r="BS69" s="547"/>
      <c r="BT69" s="547"/>
      <c r="BU69" s="547"/>
      <c r="BV69" s="548"/>
      <c r="BW69" s="526">
        <v>0</v>
      </c>
      <c r="BX69" s="526"/>
      <c r="BY69" s="526"/>
      <c r="BZ69" s="526"/>
      <c r="CA69" s="526"/>
      <c r="CB69" s="526"/>
      <c r="CC69" s="526"/>
      <c r="CD69" s="526"/>
      <c r="CE69" s="526">
        <v>0</v>
      </c>
      <c r="CF69" s="526"/>
      <c r="CG69" s="526"/>
      <c r="CH69" s="526"/>
      <c r="CI69" s="526"/>
      <c r="CJ69" s="526"/>
      <c r="CK69" s="526"/>
      <c r="CL69" s="526"/>
      <c r="CM69" s="526"/>
      <c r="CN69" s="526">
        <v>0</v>
      </c>
      <c r="CO69" s="526"/>
      <c r="CP69" s="526"/>
      <c r="CQ69" s="526"/>
      <c r="CR69" s="526"/>
      <c r="CS69" s="526"/>
      <c r="CT69" s="526"/>
      <c r="CU69" s="526"/>
      <c r="CV69" s="524">
        <f t="shared" si="1"/>
        <v>43424.235616438353</v>
      </c>
      <c r="CW69" s="524"/>
      <c r="CX69" s="524"/>
      <c r="CY69" s="524"/>
      <c r="CZ69" s="524"/>
      <c r="DA69" s="524"/>
      <c r="DB69" s="524"/>
      <c r="DC69" s="524"/>
      <c r="DD69" s="524"/>
      <c r="DE69" s="525"/>
    </row>
    <row r="70" spans="1:121" s="2" customFormat="1" ht="23.25" customHeight="1">
      <c r="A70" s="555" t="s">
        <v>1225</v>
      </c>
      <c r="B70" s="556"/>
      <c r="C70" s="556"/>
      <c r="D70" s="556"/>
      <c r="E70" s="556"/>
      <c r="F70" s="556"/>
      <c r="G70" s="556"/>
      <c r="H70" s="556"/>
      <c r="I70" s="556"/>
      <c r="J70" s="556"/>
      <c r="K70" s="556"/>
      <c r="L70" s="556"/>
      <c r="M70" s="556"/>
      <c r="N70" s="556"/>
      <c r="O70" s="557"/>
      <c r="P70" s="540" t="s">
        <v>1190</v>
      </c>
      <c r="Q70" s="540"/>
      <c r="R70" s="540"/>
      <c r="S70" s="540"/>
      <c r="T70" s="540"/>
      <c r="U70" s="540"/>
      <c r="V70" s="540"/>
      <c r="W70" s="540"/>
      <c r="X70" s="540"/>
      <c r="Y70" s="540"/>
      <c r="Z70" s="540"/>
      <c r="AA70" s="540"/>
      <c r="AB70" s="540"/>
      <c r="AC70" s="540"/>
      <c r="AD70" s="541">
        <v>401</v>
      </c>
      <c r="AE70" s="541"/>
      <c r="AF70" s="541"/>
      <c r="AG70" s="542">
        <v>1</v>
      </c>
      <c r="AH70" s="542"/>
      <c r="AI70" s="542"/>
      <c r="AJ70" s="542"/>
      <c r="AK70" s="549">
        <v>5437.51</v>
      </c>
      <c r="AL70" s="550"/>
      <c r="AM70" s="550"/>
      <c r="AN70" s="550"/>
      <c r="AO70" s="550"/>
      <c r="AP70" s="551"/>
      <c r="AQ70" s="524">
        <f t="shared" si="2"/>
        <v>65250.12</v>
      </c>
      <c r="AR70" s="524"/>
      <c r="AS70" s="524"/>
      <c r="AT70" s="524"/>
      <c r="AU70" s="524"/>
      <c r="AV70" s="524"/>
      <c r="AW70" s="524"/>
      <c r="AX70" s="524"/>
      <c r="AY70" s="526">
        <v>0</v>
      </c>
      <c r="AZ70" s="526"/>
      <c r="BA70" s="526"/>
      <c r="BB70" s="526"/>
      <c r="BC70" s="526"/>
      <c r="BD70" s="526"/>
      <c r="BE70" s="526"/>
      <c r="BF70" s="526"/>
      <c r="BG70" s="526"/>
      <c r="BH70" s="526"/>
      <c r="BI70" s="526"/>
      <c r="BJ70" s="526"/>
      <c r="BK70" s="526"/>
      <c r="BL70" s="526"/>
      <c r="BM70" s="526"/>
      <c r="BN70" s="526"/>
      <c r="BO70" s="546">
        <f t="shared" si="0"/>
        <v>8938.3726027397261</v>
      </c>
      <c r="BP70" s="547"/>
      <c r="BQ70" s="547"/>
      <c r="BR70" s="547"/>
      <c r="BS70" s="547"/>
      <c r="BT70" s="547"/>
      <c r="BU70" s="547"/>
      <c r="BV70" s="548"/>
      <c r="BW70" s="526">
        <v>0</v>
      </c>
      <c r="BX70" s="526"/>
      <c r="BY70" s="526"/>
      <c r="BZ70" s="526"/>
      <c r="CA70" s="526"/>
      <c r="CB70" s="526"/>
      <c r="CC70" s="526"/>
      <c r="CD70" s="526"/>
      <c r="CE70" s="526">
        <v>0</v>
      </c>
      <c r="CF70" s="526"/>
      <c r="CG70" s="526"/>
      <c r="CH70" s="526"/>
      <c r="CI70" s="526"/>
      <c r="CJ70" s="526"/>
      <c r="CK70" s="526"/>
      <c r="CL70" s="526"/>
      <c r="CM70" s="526"/>
      <c r="CN70" s="526">
        <v>0</v>
      </c>
      <c r="CO70" s="526"/>
      <c r="CP70" s="526"/>
      <c r="CQ70" s="526"/>
      <c r="CR70" s="526"/>
      <c r="CS70" s="526"/>
      <c r="CT70" s="526"/>
      <c r="CU70" s="526"/>
      <c r="CV70" s="524">
        <f t="shared" si="1"/>
        <v>74188.492602739731</v>
      </c>
      <c r="CW70" s="524"/>
      <c r="CX70" s="524"/>
      <c r="CY70" s="524"/>
      <c r="CZ70" s="524"/>
      <c r="DA70" s="524"/>
      <c r="DB70" s="524"/>
      <c r="DC70" s="524"/>
      <c r="DD70" s="524"/>
      <c r="DE70" s="525"/>
    </row>
    <row r="71" spans="1:121" s="2" customFormat="1" ht="23.25" customHeight="1">
      <c r="A71" s="555" t="s">
        <v>1204</v>
      </c>
      <c r="B71" s="556"/>
      <c r="C71" s="556"/>
      <c r="D71" s="556"/>
      <c r="E71" s="556"/>
      <c r="F71" s="556"/>
      <c r="G71" s="556"/>
      <c r="H71" s="556"/>
      <c r="I71" s="556"/>
      <c r="J71" s="556"/>
      <c r="K71" s="556"/>
      <c r="L71" s="556"/>
      <c r="M71" s="556"/>
      <c r="N71" s="556"/>
      <c r="O71" s="557"/>
      <c r="P71" s="540" t="s">
        <v>1190</v>
      </c>
      <c r="Q71" s="540"/>
      <c r="R71" s="540"/>
      <c r="S71" s="540"/>
      <c r="T71" s="540"/>
      <c r="U71" s="540"/>
      <c r="V71" s="540"/>
      <c r="W71" s="540"/>
      <c r="X71" s="540"/>
      <c r="Y71" s="540"/>
      <c r="Z71" s="540"/>
      <c r="AA71" s="540"/>
      <c r="AB71" s="540"/>
      <c r="AC71" s="540"/>
      <c r="AD71" s="541">
        <v>401</v>
      </c>
      <c r="AE71" s="541"/>
      <c r="AF71" s="541"/>
      <c r="AG71" s="542">
        <v>1</v>
      </c>
      <c r="AH71" s="542"/>
      <c r="AI71" s="542"/>
      <c r="AJ71" s="542"/>
      <c r="AK71" s="549">
        <v>4913.2700000000004</v>
      </c>
      <c r="AL71" s="550"/>
      <c r="AM71" s="550"/>
      <c r="AN71" s="550"/>
      <c r="AO71" s="550"/>
      <c r="AP71" s="551"/>
      <c r="AQ71" s="524">
        <f t="shared" ref="AQ71:AQ106" si="3">AG71*AK71*12</f>
        <v>58959.240000000005</v>
      </c>
      <c r="AR71" s="524"/>
      <c r="AS71" s="524"/>
      <c r="AT71" s="524"/>
      <c r="AU71" s="524"/>
      <c r="AV71" s="524"/>
      <c r="AW71" s="524"/>
      <c r="AX71" s="524"/>
      <c r="AY71" s="526">
        <v>0</v>
      </c>
      <c r="AZ71" s="526"/>
      <c r="BA71" s="526"/>
      <c r="BB71" s="526"/>
      <c r="BC71" s="526"/>
      <c r="BD71" s="526"/>
      <c r="BE71" s="526"/>
      <c r="BF71" s="526"/>
      <c r="BG71" s="526"/>
      <c r="BH71" s="526"/>
      <c r="BI71" s="526"/>
      <c r="BJ71" s="526"/>
      <c r="BK71" s="526"/>
      <c r="BL71" s="526"/>
      <c r="BM71" s="526"/>
      <c r="BN71" s="526"/>
      <c r="BO71" s="546">
        <f t="shared" ref="BO71:BO106" si="4">AQ71/365*50</f>
        <v>8076.6082191780824</v>
      </c>
      <c r="BP71" s="547"/>
      <c r="BQ71" s="547"/>
      <c r="BR71" s="547"/>
      <c r="BS71" s="547"/>
      <c r="BT71" s="547"/>
      <c r="BU71" s="547"/>
      <c r="BV71" s="548"/>
      <c r="BW71" s="526">
        <v>0</v>
      </c>
      <c r="BX71" s="526"/>
      <c r="BY71" s="526"/>
      <c r="BZ71" s="526"/>
      <c r="CA71" s="526"/>
      <c r="CB71" s="526"/>
      <c r="CC71" s="526"/>
      <c r="CD71" s="526"/>
      <c r="CE71" s="526">
        <v>0</v>
      </c>
      <c r="CF71" s="526"/>
      <c r="CG71" s="526"/>
      <c r="CH71" s="526"/>
      <c r="CI71" s="526"/>
      <c r="CJ71" s="526"/>
      <c r="CK71" s="526"/>
      <c r="CL71" s="526"/>
      <c r="CM71" s="526"/>
      <c r="CN71" s="526">
        <v>0</v>
      </c>
      <c r="CO71" s="526"/>
      <c r="CP71" s="526"/>
      <c r="CQ71" s="526"/>
      <c r="CR71" s="526"/>
      <c r="CS71" s="526"/>
      <c r="CT71" s="526"/>
      <c r="CU71" s="526"/>
      <c r="CV71" s="524">
        <f t="shared" ref="CV71:CV106" si="5">SUM(AQ71:CU71)</f>
        <v>67035.848219178093</v>
      </c>
      <c r="CW71" s="524"/>
      <c r="CX71" s="524"/>
      <c r="CY71" s="524"/>
      <c r="CZ71" s="524"/>
      <c r="DA71" s="524"/>
      <c r="DB71" s="524"/>
      <c r="DC71" s="524"/>
      <c r="DD71" s="524"/>
      <c r="DE71" s="525"/>
    </row>
    <row r="72" spans="1:121" s="2" customFormat="1" ht="23.25" customHeight="1">
      <c r="A72" s="555" t="s">
        <v>1226</v>
      </c>
      <c r="B72" s="556"/>
      <c r="C72" s="556"/>
      <c r="D72" s="556"/>
      <c r="E72" s="556"/>
      <c r="F72" s="556"/>
      <c r="G72" s="556"/>
      <c r="H72" s="556"/>
      <c r="I72" s="556"/>
      <c r="J72" s="556"/>
      <c r="K72" s="556"/>
      <c r="L72" s="556"/>
      <c r="M72" s="556"/>
      <c r="N72" s="556"/>
      <c r="O72" s="557"/>
      <c r="P72" s="540" t="s">
        <v>1190</v>
      </c>
      <c r="Q72" s="540"/>
      <c r="R72" s="540"/>
      <c r="S72" s="540"/>
      <c r="T72" s="540"/>
      <c r="U72" s="540"/>
      <c r="V72" s="540"/>
      <c r="W72" s="540"/>
      <c r="X72" s="540"/>
      <c r="Y72" s="540"/>
      <c r="Z72" s="540"/>
      <c r="AA72" s="540"/>
      <c r="AB72" s="540"/>
      <c r="AC72" s="540"/>
      <c r="AD72" s="541">
        <v>401</v>
      </c>
      <c r="AE72" s="541"/>
      <c r="AF72" s="541"/>
      <c r="AG72" s="542">
        <v>1</v>
      </c>
      <c r="AH72" s="542"/>
      <c r="AI72" s="542"/>
      <c r="AJ72" s="542"/>
      <c r="AK72" s="549">
        <v>6905.03</v>
      </c>
      <c r="AL72" s="550"/>
      <c r="AM72" s="550"/>
      <c r="AN72" s="550"/>
      <c r="AO72" s="550"/>
      <c r="AP72" s="551"/>
      <c r="AQ72" s="524">
        <f t="shared" si="3"/>
        <v>82860.36</v>
      </c>
      <c r="AR72" s="524"/>
      <c r="AS72" s="524"/>
      <c r="AT72" s="524"/>
      <c r="AU72" s="524"/>
      <c r="AV72" s="524"/>
      <c r="AW72" s="524"/>
      <c r="AX72" s="524"/>
      <c r="AY72" s="526">
        <v>0</v>
      </c>
      <c r="AZ72" s="526"/>
      <c r="BA72" s="526"/>
      <c r="BB72" s="526"/>
      <c r="BC72" s="526"/>
      <c r="BD72" s="526"/>
      <c r="BE72" s="526"/>
      <c r="BF72" s="526"/>
      <c r="BG72" s="526"/>
      <c r="BH72" s="526"/>
      <c r="BI72" s="526"/>
      <c r="BJ72" s="526"/>
      <c r="BK72" s="526"/>
      <c r="BL72" s="526"/>
      <c r="BM72" s="526"/>
      <c r="BN72" s="526"/>
      <c r="BO72" s="546">
        <f t="shared" si="4"/>
        <v>11350.734246575343</v>
      </c>
      <c r="BP72" s="547"/>
      <c r="BQ72" s="547"/>
      <c r="BR72" s="547"/>
      <c r="BS72" s="547"/>
      <c r="BT72" s="547"/>
      <c r="BU72" s="547"/>
      <c r="BV72" s="548"/>
      <c r="BW72" s="526">
        <v>0</v>
      </c>
      <c r="BX72" s="526"/>
      <c r="BY72" s="526"/>
      <c r="BZ72" s="526"/>
      <c r="CA72" s="526"/>
      <c r="CB72" s="526"/>
      <c r="CC72" s="526"/>
      <c r="CD72" s="526"/>
      <c r="CE72" s="526">
        <v>0</v>
      </c>
      <c r="CF72" s="526"/>
      <c r="CG72" s="526"/>
      <c r="CH72" s="526"/>
      <c r="CI72" s="526"/>
      <c r="CJ72" s="526"/>
      <c r="CK72" s="526"/>
      <c r="CL72" s="526"/>
      <c r="CM72" s="526"/>
      <c r="CN72" s="526">
        <v>0</v>
      </c>
      <c r="CO72" s="526"/>
      <c r="CP72" s="526"/>
      <c r="CQ72" s="526"/>
      <c r="CR72" s="526"/>
      <c r="CS72" s="526"/>
      <c r="CT72" s="526"/>
      <c r="CU72" s="526"/>
      <c r="CV72" s="524">
        <f t="shared" si="5"/>
        <v>94211.094246575347</v>
      </c>
      <c r="CW72" s="524"/>
      <c r="CX72" s="524"/>
      <c r="CY72" s="524"/>
      <c r="CZ72" s="524"/>
      <c r="DA72" s="524"/>
      <c r="DB72" s="524"/>
      <c r="DC72" s="524"/>
      <c r="DD72" s="524"/>
      <c r="DE72" s="525"/>
    </row>
    <row r="73" spans="1:121" s="2" customFormat="1" ht="23.25" customHeight="1">
      <c r="A73" s="538" t="s">
        <v>1199</v>
      </c>
      <c r="B73" s="539"/>
      <c r="C73" s="539"/>
      <c r="D73" s="539"/>
      <c r="E73" s="539"/>
      <c r="F73" s="539"/>
      <c r="G73" s="539"/>
      <c r="H73" s="539"/>
      <c r="I73" s="539"/>
      <c r="J73" s="539"/>
      <c r="K73" s="539"/>
      <c r="L73" s="539"/>
      <c r="M73" s="539"/>
      <c r="N73" s="539"/>
      <c r="O73" s="539"/>
      <c r="P73" s="540" t="s">
        <v>1190</v>
      </c>
      <c r="Q73" s="540"/>
      <c r="R73" s="540"/>
      <c r="S73" s="540"/>
      <c r="T73" s="540"/>
      <c r="U73" s="540"/>
      <c r="V73" s="540"/>
      <c r="W73" s="540"/>
      <c r="X73" s="540"/>
      <c r="Y73" s="540"/>
      <c r="Z73" s="540"/>
      <c r="AA73" s="540"/>
      <c r="AB73" s="540"/>
      <c r="AC73" s="540"/>
      <c r="AD73" s="541">
        <v>401</v>
      </c>
      <c r="AE73" s="541"/>
      <c r="AF73" s="541"/>
      <c r="AG73" s="542">
        <v>1</v>
      </c>
      <c r="AH73" s="542"/>
      <c r="AI73" s="542"/>
      <c r="AJ73" s="542"/>
      <c r="AK73" s="549">
        <v>4944.68</v>
      </c>
      <c r="AL73" s="550"/>
      <c r="AM73" s="550"/>
      <c r="AN73" s="550"/>
      <c r="AO73" s="550"/>
      <c r="AP73" s="551"/>
      <c r="AQ73" s="524">
        <f t="shared" si="3"/>
        <v>59336.160000000003</v>
      </c>
      <c r="AR73" s="524"/>
      <c r="AS73" s="524"/>
      <c r="AT73" s="524"/>
      <c r="AU73" s="524"/>
      <c r="AV73" s="524"/>
      <c r="AW73" s="524"/>
      <c r="AX73" s="524"/>
      <c r="AY73" s="526">
        <v>0</v>
      </c>
      <c r="AZ73" s="526"/>
      <c r="BA73" s="526"/>
      <c r="BB73" s="526"/>
      <c r="BC73" s="526"/>
      <c r="BD73" s="526"/>
      <c r="BE73" s="526"/>
      <c r="BF73" s="526"/>
      <c r="BG73" s="526"/>
      <c r="BH73" s="526"/>
      <c r="BI73" s="526"/>
      <c r="BJ73" s="526"/>
      <c r="BK73" s="526"/>
      <c r="BL73" s="526"/>
      <c r="BM73" s="526"/>
      <c r="BN73" s="526"/>
      <c r="BO73" s="546">
        <f t="shared" si="4"/>
        <v>8128.2410958904111</v>
      </c>
      <c r="BP73" s="547"/>
      <c r="BQ73" s="547"/>
      <c r="BR73" s="547"/>
      <c r="BS73" s="547"/>
      <c r="BT73" s="547"/>
      <c r="BU73" s="547"/>
      <c r="BV73" s="548"/>
      <c r="BW73" s="526">
        <v>0</v>
      </c>
      <c r="BX73" s="526"/>
      <c r="BY73" s="526"/>
      <c r="BZ73" s="526"/>
      <c r="CA73" s="526"/>
      <c r="CB73" s="526"/>
      <c r="CC73" s="526"/>
      <c r="CD73" s="526"/>
      <c r="CE73" s="526">
        <v>0</v>
      </c>
      <c r="CF73" s="526"/>
      <c r="CG73" s="526"/>
      <c r="CH73" s="526"/>
      <c r="CI73" s="526"/>
      <c r="CJ73" s="526"/>
      <c r="CK73" s="526"/>
      <c r="CL73" s="526"/>
      <c r="CM73" s="526"/>
      <c r="CN73" s="526">
        <v>0</v>
      </c>
      <c r="CO73" s="526"/>
      <c r="CP73" s="526"/>
      <c r="CQ73" s="526"/>
      <c r="CR73" s="526"/>
      <c r="CS73" s="526"/>
      <c r="CT73" s="526"/>
      <c r="CU73" s="526"/>
      <c r="CV73" s="524">
        <f t="shared" si="5"/>
        <v>67464.401095890411</v>
      </c>
      <c r="CW73" s="524"/>
      <c r="CX73" s="524"/>
      <c r="CY73" s="524"/>
      <c r="CZ73" s="524"/>
      <c r="DA73" s="524"/>
      <c r="DB73" s="524"/>
      <c r="DC73" s="524"/>
      <c r="DD73" s="524"/>
      <c r="DE73" s="525"/>
    </row>
    <row r="74" spans="1:121" s="2" customFormat="1" ht="23.25" customHeight="1">
      <c r="A74" s="555" t="s">
        <v>1202</v>
      </c>
      <c r="B74" s="556"/>
      <c r="C74" s="556"/>
      <c r="D74" s="556"/>
      <c r="E74" s="556"/>
      <c r="F74" s="556"/>
      <c r="G74" s="556"/>
      <c r="H74" s="556"/>
      <c r="I74" s="556"/>
      <c r="J74" s="556"/>
      <c r="K74" s="556"/>
      <c r="L74" s="556"/>
      <c r="M74" s="556"/>
      <c r="N74" s="556"/>
      <c r="O74" s="557"/>
      <c r="P74" s="540" t="s">
        <v>1190</v>
      </c>
      <c r="Q74" s="540"/>
      <c r="R74" s="540"/>
      <c r="S74" s="540"/>
      <c r="T74" s="540"/>
      <c r="U74" s="540"/>
      <c r="V74" s="540"/>
      <c r="W74" s="540"/>
      <c r="X74" s="540"/>
      <c r="Y74" s="540"/>
      <c r="Z74" s="540"/>
      <c r="AA74" s="540"/>
      <c r="AB74" s="540"/>
      <c r="AC74" s="540"/>
      <c r="AD74" s="541">
        <v>401</v>
      </c>
      <c r="AE74" s="541"/>
      <c r="AF74" s="541"/>
      <c r="AG74" s="542">
        <v>1</v>
      </c>
      <c r="AH74" s="542"/>
      <c r="AI74" s="542"/>
      <c r="AJ74" s="542"/>
      <c r="AK74" s="549">
        <v>7888.84</v>
      </c>
      <c r="AL74" s="550"/>
      <c r="AM74" s="550"/>
      <c r="AN74" s="550"/>
      <c r="AO74" s="550"/>
      <c r="AP74" s="551"/>
      <c r="AQ74" s="524">
        <f t="shared" si="3"/>
        <v>94666.08</v>
      </c>
      <c r="AR74" s="524"/>
      <c r="AS74" s="524"/>
      <c r="AT74" s="524"/>
      <c r="AU74" s="524"/>
      <c r="AV74" s="524"/>
      <c r="AW74" s="524"/>
      <c r="AX74" s="524"/>
      <c r="AY74" s="526">
        <v>0</v>
      </c>
      <c r="AZ74" s="526"/>
      <c r="BA74" s="526"/>
      <c r="BB74" s="526"/>
      <c r="BC74" s="526"/>
      <c r="BD74" s="526"/>
      <c r="BE74" s="526"/>
      <c r="BF74" s="526"/>
      <c r="BG74" s="526"/>
      <c r="BH74" s="526"/>
      <c r="BI74" s="526"/>
      <c r="BJ74" s="526"/>
      <c r="BK74" s="526"/>
      <c r="BL74" s="526"/>
      <c r="BM74" s="526"/>
      <c r="BN74" s="526"/>
      <c r="BO74" s="546">
        <f t="shared" si="4"/>
        <v>12967.956164383562</v>
      </c>
      <c r="BP74" s="547"/>
      <c r="BQ74" s="547"/>
      <c r="BR74" s="547"/>
      <c r="BS74" s="547"/>
      <c r="BT74" s="547"/>
      <c r="BU74" s="547"/>
      <c r="BV74" s="548"/>
      <c r="BW74" s="526">
        <v>0</v>
      </c>
      <c r="BX74" s="526"/>
      <c r="BY74" s="526"/>
      <c r="BZ74" s="526"/>
      <c r="CA74" s="526"/>
      <c r="CB74" s="526"/>
      <c r="CC74" s="526"/>
      <c r="CD74" s="526"/>
      <c r="CE74" s="526">
        <v>0</v>
      </c>
      <c r="CF74" s="526"/>
      <c r="CG74" s="526"/>
      <c r="CH74" s="526"/>
      <c r="CI74" s="526"/>
      <c r="CJ74" s="526"/>
      <c r="CK74" s="526"/>
      <c r="CL74" s="526"/>
      <c r="CM74" s="526"/>
      <c r="CN74" s="526">
        <v>0</v>
      </c>
      <c r="CO74" s="526"/>
      <c r="CP74" s="526"/>
      <c r="CQ74" s="526"/>
      <c r="CR74" s="526"/>
      <c r="CS74" s="526"/>
      <c r="CT74" s="526"/>
      <c r="CU74" s="526"/>
      <c r="CV74" s="524">
        <f t="shared" si="5"/>
        <v>107634.03616438356</v>
      </c>
      <c r="CW74" s="524"/>
      <c r="CX74" s="524"/>
      <c r="CY74" s="524"/>
      <c r="CZ74" s="524"/>
      <c r="DA74" s="524"/>
      <c r="DB74" s="524"/>
      <c r="DC74" s="524"/>
      <c r="DD74" s="524"/>
      <c r="DE74" s="525"/>
    </row>
    <row r="75" spans="1:121" s="2" customFormat="1" ht="23.25" customHeight="1">
      <c r="A75" s="555" t="s">
        <v>1203</v>
      </c>
      <c r="B75" s="556"/>
      <c r="C75" s="556"/>
      <c r="D75" s="556"/>
      <c r="E75" s="556"/>
      <c r="F75" s="556"/>
      <c r="G75" s="556"/>
      <c r="H75" s="556"/>
      <c r="I75" s="556"/>
      <c r="J75" s="556"/>
      <c r="K75" s="556"/>
      <c r="L75" s="556"/>
      <c r="M75" s="556"/>
      <c r="N75" s="556"/>
      <c r="O75" s="557"/>
      <c r="P75" s="540" t="s">
        <v>1190</v>
      </c>
      <c r="Q75" s="540"/>
      <c r="R75" s="540"/>
      <c r="S75" s="540"/>
      <c r="T75" s="540"/>
      <c r="U75" s="540"/>
      <c r="V75" s="540"/>
      <c r="W75" s="540"/>
      <c r="X75" s="540"/>
      <c r="Y75" s="540"/>
      <c r="Z75" s="540"/>
      <c r="AA75" s="540"/>
      <c r="AB75" s="540"/>
      <c r="AC75" s="540"/>
      <c r="AD75" s="541">
        <v>401</v>
      </c>
      <c r="AE75" s="541"/>
      <c r="AF75" s="541"/>
      <c r="AG75" s="542">
        <v>1</v>
      </c>
      <c r="AH75" s="542"/>
      <c r="AI75" s="542"/>
      <c r="AJ75" s="542"/>
      <c r="AK75" s="549">
        <v>1775.09</v>
      </c>
      <c r="AL75" s="550"/>
      <c r="AM75" s="550"/>
      <c r="AN75" s="550"/>
      <c r="AO75" s="550"/>
      <c r="AP75" s="551"/>
      <c r="AQ75" s="524">
        <f t="shared" si="3"/>
        <v>21301.079999999998</v>
      </c>
      <c r="AR75" s="524"/>
      <c r="AS75" s="524"/>
      <c r="AT75" s="524"/>
      <c r="AU75" s="524"/>
      <c r="AV75" s="524"/>
      <c r="AW75" s="524"/>
      <c r="AX75" s="524"/>
      <c r="AY75" s="526">
        <v>0</v>
      </c>
      <c r="AZ75" s="526"/>
      <c r="BA75" s="526"/>
      <c r="BB75" s="526"/>
      <c r="BC75" s="526"/>
      <c r="BD75" s="526"/>
      <c r="BE75" s="526"/>
      <c r="BF75" s="526"/>
      <c r="BG75" s="526"/>
      <c r="BH75" s="526"/>
      <c r="BI75" s="526"/>
      <c r="BJ75" s="526"/>
      <c r="BK75" s="526"/>
      <c r="BL75" s="526"/>
      <c r="BM75" s="526"/>
      <c r="BN75" s="526"/>
      <c r="BO75" s="546">
        <f t="shared" si="4"/>
        <v>2917.9561643835614</v>
      </c>
      <c r="BP75" s="547"/>
      <c r="BQ75" s="547"/>
      <c r="BR75" s="547"/>
      <c r="BS75" s="547"/>
      <c r="BT75" s="547"/>
      <c r="BU75" s="547"/>
      <c r="BV75" s="548"/>
      <c r="BW75" s="526">
        <v>0</v>
      </c>
      <c r="BX75" s="526"/>
      <c r="BY75" s="526"/>
      <c r="BZ75" s="526"/>
      <c r="CA75" s="526"/>
      <c r="CB75" s="526"/>
      <c r="CC75" s="526"/>
      <c r="CD75" s="526"/>
      <c r="CE75" s="526">
        <v>0</v>
      </c>
      <c r="CF75" s="526"/>
      <c r="CG75" s="526"/>
      <c r="CH75" s="526"/>
      <c r="CI75" s="526"/>
      <c r="CJ75" s="526"/>
      <c r="CK75" s="526"/>
      <c r="CL75" s="526"/>
      <c r="CM75" s="526"/>
      <c r="CN75" s="526">
        <v>0</v>
      </c>
      <c r="CO75" s="526"/>
      <c r="CP75" s="526"/>
      <c r="CQ75" s="526"/>
      <c r="CR75" s="526"/>
      <c r="CS75" s="526"/>
      <c r="CT75" s="526"/>
      <c r="CU75" s="526"/>
      <c r="CV75" s="524">
        <f t="shared" si="5"/>
        <v>24219.03616438356</v>
      </c>
      <c r="CW75" s="524"/>
      <c r="CX75" s="524"/>
      <c r="CY75" s="524"/>
      <c r="CZ75" s="524"/>
      <c r="DA75" s="524"/>
      <c r="DB75" s="524"/>
      <c r="DC75" s="524"/>
      <c r="DD75" s="524"/>
      <c r="DE75" s="525"/>
    </row>
    <row r="76" spans="1:121" s="2" customFormat="1" ht="23.25" customHeight="1">
      <c r="A76" s="555" t="s">
        <v>1197</v>
      </c>
      <c r="B76" s="556"/>
      <c r="C76" s="556"/>
      <c r="D76" s="556"/>
      <c r="E76" s="556"/>
      <c r="F76" s="556"/>
      <c r="G76" s="556"/>
      <c r="H76" s="556"/>
      <c r="I76" s="556"/>
      <c r="J76" s="556"/>
      <c r="K76" s="556"/>
      <c r="L76" s="556"/>
      <c r="M76" s="556"/>
      <c r="N76" s="556"/>
      <c r="O76" s="557"/>
      <c r="P76" s="540" t="s">
        <v>1190</v>
      </c>
      <c r="Q76" s="540"/>
      <c r="R76" s="540"/>
      <c r="S76" s="540"/>
      <c r="T76" s="540"/>
      <c r="U76" s="540"/>
      <c r="V76" s="540"/>
      <c r="W76" s="540"/>
      <c r="X76" s="540"/>
      <c r="Y76" s="540"/>
      <c r="Z76" s="540"/>
      <c r="AA76" s="540"/>
      <c r="AB76" s="540"/>
      <c r="AC76" s="540"/>
      <c r="AD76" s="541">
        <v>401</v>
      </c>
      <c r="AE76" s="541"/>
      <c r="AF76" s="541"/>
      <c r="AG76" s="542">
        <v>1</v>
      </c>
      <c r="AH76" s="542"/>
      <c r="AI76" s="542"/>
      <c r="AJ76" s="542"/>
      <c r="AK76" s="549">
        <v>5767.21</v>
      </c>
      <c r="AL76" s="550"/>
      <c r="AM76" s="550"/>
      <c r="AN76" s="550"/>
      <c r="AO76" s="550"/>
      <c r="AP76" s="551"/>
      <c r="AQ76" s="524">
        <f t="shared" si="3"/>
        <v>69206.52</v>
      </c>
      <c r="AR76" s="524"/>
      <c r="AS76" s="524"/>
      <c r="AT76" s="524"/>
      <c r="AU76" s="524"/>
      <c r="AV76" s="524"/>
      <c r="AW76" s="524"/>
      <c r="AX76" s="524"/>
      <c r="AY76" s="526">
        <v>0</v>
      </c>
      <c r="AZ76" s="526"/>
      <c r="BA76" s="526"/>
      <c r="BB76" s="526"/>
      <c r="BC76" s="526"/>
      <c r="BD76" s="526"/>
      <c r="BE76" s="526"/>
      <c r="BF76" s="526"/>
      <c r="BG76" s="526"/>
      <c r="BH76" s="526"/>
      <c r="BI76" s="526"/>
      <c r="BJ76" s="526"/>
      <c r="BK76" s="526"/>
      <c r="BL76" s="526"/>
      <c r="BM76" s="526"/>
      <c r="BN76" s="526"/>
      <c r="BO76" s="546">
        <f t="shared" si="4"/>
        <v>9480.3452054794525</v>
      </c>
      <c r="BP76" s="547"/>
      <c r="BQ76" s="547"/>
      <c r="BR76" s="547"/>
      <c r="BS76" s="547"/>
      <c r="BT76" s="547"/>
      <c r="BU76" s="547"/>
      <c r="BV76" s="548"/>
      <c r="BW76" s="526">
        <v>0</v>
      </c>
      <c r="BX76" s="526"/>
      <c r="BY76" s="526"/>
      <c r="BZ76" s="526"/>
      <c r="CA76" s="526"/>
      <c r="CB76" s="526"/>
      <c r="CC76" s="526"/>
      <c r="CD76" s="526"/>
      <c r="CE76" s="526">
        <v>0</v>
      </c>
      <c r="CF76" s="526"/>
      <c r="CG76" s="526"/>
      <c r="CH76" s="526"/>
      <c r="CI76" s="526"/>
      <c r="CJ76" s="526"/>
      <c r="CK76" s="526"/>
      <c r="CL76" s="526"/>
      <c r="CM76" s="526"/>
      <c r="CN76" s="526">
        <v>0</v>
      </c>
      <c r="CO76" s="526"/>
      <c r="CP76" s="526"/>
      <c r="CQ76" s="526"/>
      <c r="CR76" s="526"/>
      <c r="CS76" s="526"/>
      <c r="CT76" s="526"/>
      <c r="CU76" s="526"/>
      <c r="CV76" s="524">
        <f t="shared" si="5"/>
        <v>78686.865205479451</v>
      </c>
      <c r="CW76" s="524"/>
      <c r="CX76" s="524"/>
      <c r="CY76" s="524"/>
      <c r="CZ76" s="524"/>
      <c r="DA76" s="524"/>
      <c r="DB76" s="524"/>
      <c r="DC76" s="524"/>
      <c r="DD76" s="524"/>
      <c r="DE76" s="525"/>
    </row>
    <row r="77" spans="1:121" s="2" customFormat="1" ht="23.25" customHeight="1">
      <c r="A77" s="538" t="s">
        <v>1205</v>
      </c>
      <c r="B77" s="539"/>
      <c r="C77" s="539"/>
      <c r="D77" s="539"/>
      <c r="E77" s="539"/>
      <c r="F77" s="539"/>
      <c r="G77" s="539"/>
      <c r="H77" s="539"/>
      <c r="I77" s="539"/>
      <c r="J77" s="539"/>
      <c r="K77" s="539"/>
      <c r="L77" s="539"/>
      <c r="M77" s="539"/>
      <c r="N77" s="539"/>
      <c r="O77" s="539"/>
      <c r="P77" s="540" t="s">
        <v>1190</v>
      </c>
      <c r="Q77" s="540"/>
      <c r="R77" s="540"/>
      <c r="S77" s="540"/>
      <c r="T77" s="540"/>
      <c r="U77" s="540"/>
      <c r="V77" s="540"/>
      <c r="W77" s="540"/>
      <c r="X77" s="540"/>
      <c r="Y77" s="540"/>
      <c r="Z77" s="540"/>
      <c r="AA77" s="540"/>
      <c r="AB77" s="540"/>
      <c r="AC77" s="540"/>
      <c r="AD77" s="541">
        <v>401</v>
      </c>
      <c r="AE77" s="541"/>
      <c r="AF77" s="541"/>
      <c r="AG77" s="542">
        <v>1</v>
      </c>
      <c r="AH77" s="542"/>
      <c r="AI77" s="542"/>
      <c r="AJ77" s="542"/>
      <c r="AK77" s="549">
        <v>5767.21</v>
      </c>
      <c r="AL77" s="550"/>
      <c r="AM77" s="550"/>
      <c r="AN77" s="550"/>
      <c r="AO77" s="550"/>
      <c r="AP77" s="551"/>
      <c r="AQ77" s="524">
        <f t="shared" si="3"/>
        <v>69206.52</v>
      </c>
      <c r="AR77" s="524"/>
      <c r="AS77" s="524"/>
      <c r="AT77" s="524"/>
      <c r="AU77" s="524"/>
      <c r="AV77" s="524"/>
      <c r="AW77" s="524"/>
      <c r="AX77" s="524"/>
      <c r="AY77" s="526">
        <v>0</v>
      </c>
      <c r="AZ77" s="526"/>
      <c r="BA77" s="526"/>
      <c r="BB77" s="526"/>
      <c r="BC77" s="526"/>
      <c r="BD77" s="526"/>
      <c r="BE77" s="526"/>
      <c r="BF77" s="526"/>
      <c r="BG77" s="526"/>
      <c r="BH77" s="526"/>
      <c r="BI77" s="526"/>
      <c r="BJ77" s="526"/>
      <c r="BK77" s="526"/>
      <c r="BL77" s="526"/>
      <c r="BM77" s="526"/>
      <c r="BN77" s="526"/>
      <c r="BO77" s="546">
        <f t="shared" si="4"/>
        <v>9480.3452054794525</v>
      </c>
      <c r="BP77" s="547"/>
      <c r="BQ77" s="547"/>
      <c r="BR77" s="547"/>
      <c r="BS77" s="547"/>
      <c r="BT77" s="547"/>
      <c r="BU77" s="547"/>
      <c r="BV77" s="548"/>
      <c r="BW77" s="526">
        <v>0</v>
      </c>
      <c r="BX77" s="526"/>
      <c r="BY77" s="526"/>
      <c r="BZ77" s="526"/>
      <c r="CA77" s="526"/>
      <c r="CB77" s="526"/>
      <c r="CC77" s="526"/>
      <c r="CD77" s="526"/>
      <c r="CE77" s="526">
        <v>0</v>
      </c>
      <c r="CF77" s="526"/>
      <c r="CG77" s="526"/>
      <c r="CH77" s="526"/>
      <c r="CI77" s="526"/>
      <c r="CJ77" s="526"/>
      <c r="CK77" s="526"/>
      <c r="CL77" s="526"/>
      <c r="CM77" s="526"/>
      <c r="CN77" s="526">
        <v>0</v>
      </c>
      <c r="CO77" s="526"/>
      <c r="CP77" s="526"/>
      <c r="CQ77" s="526"/>
      <c r="CR77" s="526"/>
      <c r="CS77" s="526"/>
      <c r="CT77" s="526"/>
      <c r="CU77" s="526"/>
      <c r="CV77" s="524">
        <f t="shared" si="5"/>
        <v>78686.865205479451</v>
      </c>
      <c r="CW77" s="524"/>
      <c r="CX77" s="524"/>
      <c r="CY77" s="524"/>
      <c r="CZ77" s="524"/>
      <c r="DA77" s="524"/>
      <c r="DB77" s="524"/>
      <c r="DC77" s="524"/>
      <c r="DD77" s="524"/>
      <c r="DE77" s="525"/>
    </row>
    <row r="78" spans="1:121" s="2" customFormat="1" ht="23.25" customHeight="1">
      <c r="A78" s="538" t="s">
        <v>1192</v>
      </c>
      <c r="B78" s="539"/>
      <c r="C78" s="539"/>
      <c r="D78" s="539"/>
      <c r="E78" s="539"/>
      <c r="F78" s="539"/>
      <c r="G78" s="539"/>
      <c r="H78" s="539"/>
      <c r="I78" s="539"/>
      <c r="J78" s="539"/>
      <c r="K78" s="539"/>
      <c r="L78" s="539"/>
      <c r="M78" s="539"/>
      <c r="N78" s="539"/>
      <c r="O78" s="539"/>
      <c r="P78" s="540" t="s">
        <v>1190</v>
      </c>
      <c r="Q78" s="540"/>
      <c r="R78" s="540"/>
      <c r="S78" s="540"/>
      <c r="T78" s="540"/>
      <c r="U78" s="540"/>
      <c r="V78" s="540"/>
      <c r="W78" s="540"/>
      <c r="X78" s="540"/>
      <c r="Y78" s="540"/>
      <c r="Z78" s="540"/>
      <c r="AA78" s="540"/>
      <c r="AB78" s="540"/>
      <c r="AC78" s="540"/>
      <c r="AD78" s="541">
        <v>401</v>
      </c>
      <c r="AE78" s="541"/>
      <c r="AF78" s="541"/>
      <c r="AG78" s="542">
        <v>1</v>
      </c>
      <c r="AH78" s="542"/>
      <c r="AI78" s="542"/>
      <c r="AJ78" s="542"/>
      <c r="AK78" s="549">
        <v>5600</v>
      </c>
      <c r="AL78" s="550"/>
      <c r="AM78" s="550"/>
      <c r="AN78" s="550"/>
      <c r="AO78" s="550"/>
      <c r="AP78" s="551"/>
      <c r="AQ78" s="524">
        <f t="shared" si="3"/>
        <v>67200</v>
      </c>
      <c r="AR78" s="524"/>
      <c r="AS78" s="524"/>
      <c r="AT78" s="524"/>
      <c r="AU78" s="524"/>
      <c r="AV78" s="524"/>
      <c r="AW78" s="524"/>
      <c r="AX78" s="524"/>
      <c r="AY78" s="526">
        <v>0</v>
      </c>
      <c r="AZ78" s="526"/>
      <c r="BA78" s="526"/>
      <c r="BB78" s="526"/>
      <c r="BC78" s="526"/>
      <c r="BD78" s="526"/>
      <c r="BE78" s="526"/>
      <c r="BF78" s="526"/>
      <c r="BG78" s="526"/>
      <c r="BH78" s="526"/>
      <c r="BI78" s="526"/>
      <c r="BJ78" s="526"/>
      <c r="BK78" s="526"/>
      <c r="BL78" s="526"/>
      <c r="BM78" s="526"/>
      <c r="BN78" s="526"/>
      <c r="BO78" s="546">
        <f t="shared" si="4"/>
        <v>9205.4794520547948</v>
      </c>
      <c r="BP78" s="547"/>
      <c r="BQ78" s="547"/>
      <c r="BR78" s="547"/>
      <c r="BS78" s="547"/>
      <c r="BT78" s="547"/>
      <c r="BU78" s="547"/>
      <c r="BV78" s="548"/>
      <c r="BW78" s="526">
        <v>0</v>
      </c>
      <c r="BX78" s="526"/>
      <c r="BY78" s="526"/>
      <c r="BZ78" s="526"/>
      <c r="CA78" s="526"/>
      <c r="CB78" s="526"/>
      <c r="CC78" s="526"/>
      <c r="CD78" s="526"/>
      <c r="CE78" s="526">
        <v>0</v>
      </c>
      <c r="CF78" s="526"/>
      <c r="CG78" s="526"/>
      <c r="CH78" s="526"/>
      <c r="CI78" s="526"/>
      <c r="CJ78" s="526"/>
      <c r="CK78" s="526"/>
      <c r="CL78" s="526"/>
      <c r="CM78" s="526"/>
      <c r="CN78" s="526">
        <v>0</v>
      </c>
      <c r="CO78" s="526"/>
      <c r="CP78" s="526"/>
      <c r="CQ78" s="526"/>
      <c r="CR78" s="526"/>
      <c r="CS78" s="526"/>
      <c r="CT78" s="526"/>
      <c r="CU78" s="526"/>
      <c r="CV78" s="524">
        <f t="shared" si="5"/>
        <v>76405.479452054802</v>
      </c>
      <c r="CW78" s="524"/>
      <c r="CX78" s="524"/>
      <c r="CY78" s="524"/>
      <c r="CZ78" s="524"/>
      <c r="DA78" s="524"/>
      <c r="DB78" s="524"/>
      <c r="DC78" s="524"/>
      <c r="DD78" s="524"/>
      <c r="DE78" s="525"/>
    </row>
    <row r="79" spans="1:121" s="2" customFormat="1" ht="23.25" customHeight="1">
      <c r="A79" s="538" t="s">
        <v>1206</v>
      </c>
      <c r="B79" s="539"/>
      <c r="C79" s="539"/>
      <c r="D79" s="539"/>
      <c r="E79" s="539"/>
      <c r="F79" s="539"/>
      <c r="G79" s="539"/>
      <c r="H79" s="539"/>
      <c r="I79" s="539"/>
      <c r="J79" s="539"/>
      <c r="K79" s="539"/>
      <c r="L79" s="539"/>
      <c r="M79" s="539"/>
      <c r="N79" s="539"/>
      <c r="O79" s="539"/>
      <c r="P79" s="540" t="s">
        <v>1190</v>
      </c>
      <c r="Q79" s="540"/>
      <c r="R79" s="540"/>
      <c r="S79" s="540"/>
      <c r="T79" s="540"/>
      <c r="U79" s="540"/>
      <c r="V79" s="540"/>
      <c r="W79" s="540"/>
      <c r="X79" s="540"/>
      <c r="Y79" s="540"/>
      <c r="Z79" s="540"/>
      <c r="AA79" s="540"/>
      <c r="AB79" s="540"/>
      <c r="AC79" s="540"/>
      <c r="AD79" s="541">
        <v>401</v>
      </c>
      <c r="AE79" s="541"/>
      <c r="AF79" s="541"/>
      <c r="AG79" s="542">
        <v>1</v>
      </c>
      <c r="AH79" s="542"/>
      <c r="AI79" s="542"/>
      <c r="AJ79" s="542"/>
      <c r="AK79" s="549">
        <v>8105.58</v>
      </c>
      <c r="AL79" s="550"/>
      <c r="AM79" s="550"/>
      <c r="AN79" s="550"/>
      <c r="AO79" s="550"/>
      <c r="AP79" s="551"/>
      <c r="AQ79" s="524">
        <f t="shared" si="3"/>
        <v>97266.959999999992</v>
      </c>
      <c r="AR79" s="524"/>
      <c r="AS79" s="524"/>
      <c r="AT79" s="524"/>
      <c r="AU79" s="524"/>
      <c r="AV79" s="524"/>
      <c r="AW79" s="524"/>
      <c r="AX79" s="524"/>
      <c r="AY79" s="526">
        <v>0</v>
      </c>
      <c r="AZ79" s="526"/>
      <c r="BA79" s="526"/>
      <c r="BB79" s="526"/>
      <c r="BC79" s="526"/>
      <c r="BD79" s="526"/>
      <c r="BE79" s="526"/>
      <c r="BF79" s="526"/>
      <c r="BG79" s="526"/>
      <c r="BH79" s="526"/>
      <c r="BI79" s="526"/>
      <c r="BJ79" s="526"/>
      <c r="BK79" s="526"/>
      <c r="BL79" s="526"/>
      <c r="BM79" s="526"/>
      <c r="BN79" s="526"/>
      <c r="BO79" s="546">
        <f t="shared" si="4"/>
        <v>13324.241095890409</v>
      </c>
      <c r="BP79" s="547"/>
      <c r="BQ79" s="547"/>
      <c r="BR79" s="547"/>
      <c r="BS79" s="547"/>
      <c r="BT79" s="547"/>
      <c r="BU79" s="547"/>
      <c r="BV79" s="548"/>
      <c r="BW79" s="526">
        <v>0</v>
      </c>
      <c r="BX79" s="526"/>
      <c r="BY79" s="526"/>
      <c r="BZ79" s="526"/>
      <c r="CA79" s="526"/>
      <c r="CB79" s="526"/>
      <c r="CC79" s="526"/>
      <c r="CD79" s="526"/>
      <c r="CE79" s="526">
        <v>0</v>
      </c>
      <c r="CF79" s="526"/>
      <c r="CG79" s="526"/>
      <c r="CH79" s="526"/>
      <c r="CI79" s="526"/>
      <c r="CJ79" s="526"/>
      <c r="CK79" s="526"/>
      <c r="CL79" s="526"/>
      <c r="CM79" s="526"/>
      <c r="CN79" s="526">
        <v>0</v>
      </c>
      <c r="CO79" s="526"/>
      <c r="CP79" s="526"/>
      <c r="CQ79" s="526"/>
      <c r="CR79" s="526"/>
      <c r="CS79" s="526"/>
      <c r="CT79" s="526"/>
      <c r="CU79" s="526"/>
      <c r="CV79" s="524">
        <f t="shared" si="5"/>
        <v>110591.2010958904</v>
      </c>
      <c r="CW79" s="524"/>
      <c r="CX79" s="524"/>
      <c r="CY79" s="524"/>
      <c r="CZ79" s="524"/>
      <c r="DA79" s="524"/>
      <c r="DB79" s="524"/>
      <c r="DC79" s="524"/>
      <c r="DD79" s="524"/>
      <c r="DE79" s="525"/>
    </row>
    <row r="80" spans="1:121" s="2" customFormat="1" ht="23.25" customHeight="1">
      <c r="A80" s="561" t="s">
        <v>1167</v>
      </c>
      <c r="B80" s="562"/>
      <c r="C80" s="562"/>
      <c r="D80" s="562"/>
      <c r="E80" s="562"/>
      <c r="F80" s="562"/>
      <c r="G80" s="562"/>
      <c r="H80" s="562"/>
      <c r="I80" s="562"/>
      <c r="J80" s="562"/>
      <c r="K80" s="562"/>
      <c r="L80" s="562"/>
      <c r="M80" s="562"/>
      <c r="N80" s="562"/>
      <c r="O80" s="563"/>
      <c r="P80" s="561" t="s">
        <v>975</v>
      </c>
      <c r="Q80" s="562"/>
      <c r="R80" s="562"/>
      <c r="S80" s="562"/>
      <c r="T80" s="562"/>
      <c r="U80" s="562"/>
      <c r="V80" s="562"/>
      <c r="W80" s="562"/>
      <c r="X80" s="562"/>
      <c r="Y80" s="562"/>
      <c r="Z80" s="562"/>
      <c r="AA80" s="562"/>
      <c r="AB80" s="562"/>
      <c r="AC80" s="563"/>
      <c r="AD80" s="541">
        <v>401</v>
      </c>
      <c r="AE80" s="541"/>
      <c r="AF80" s="541"/>
      <c r="AG80" s="542">
        <v>1</v>
      </c>
      <c r="AH80" s="542"/>
      <c r="AI80" s="542"/>
      <c r="AJ80" s="542"/>
      <c r="AK80" s="549">
        <v>7240.11</v>
      </c>
      <c r="AL80" s="550"/>
      <c r="AM80" s="550"/>
      <c r="AN80" s="550"/>
      <c r="AO80" s="550"/>
      <c r="AP80" s="551"/>
      <c r="AQ80" s="524">
        <f t="shared" si="3"/>
        <v>86881.319999999992</v>
      </c>
      <c r="AR80" s="524"/>
      <c r="AS80" s="524"/>
      <c r="AT80" s="524"/>
      <c r="AU80" s="524"/>
      <c r="AV80" s="524"/>
      <c r="AW80" s="524"/>
      <c r="AX80" s="524"/>
      <c r="AY80" s="526">
        <v>0</v>
      </c>
      <c r="AZ80" s="526"/>
      <c r="BA80" s="526"/>
      <c r="BB80" s="526"/>
      <c r="BC80" s="526"/>
      <c r="BD80" s="526"/>
      <c r="BE80" s="526"/>
      <c r="BF80" s="526"/>
      <c r="BG80" s="526"/>
      <c r="BH80" s="526"/>
      <c r="BI80" s="526"/>
      <c r="BJ80" s="526"/>
      <c r="BK80" s="526"/>
      <c r="BL80" s="526"/>
      <c r="BM80" s="526"/>
      <c r="BN80" s="526"/>
      <c r="BO80" s="546">
        <f t="shared" si="4"/>
        <v>11901.550684931506</v>
      </c>
      <c r="BP80" s="547"/>
      <c r="BQ80" s="547"/>
      <c r="BR80" s="547"/>
      <c r="BS80" s="547"/>
      <c r="BT80" s="547"/>
      <c r="BU80" s="547"/>
      <c r="BV80" s="548"/>
      <c r="BW80" s="526">
        <v>0</v>
      </c>
      <c r="BX80" s="526"/>
      <c r="BY80" s="526"/>
      <c r="BZ80" s="526"/>
      <c r="CA80" s="526"/>
      <c r="CB80" s="526"/>
      <c r="CC80" s="526"/>
      <c r="CD80" s="526"/>
      <c r="CE80" s="526">
        <v>0</v>
      </c>
      <c r="CF80" s="526"/>
      <c r="CG80" s="526"/>
      <c r="CH80" s="526"/>
      <c r="CI80" s="526"/>
      <c r="CJ80" s="526"/>
      <c r="CK80" s="526"/>
      <c r="CL80" s="526"/>
      <c r="CM80" s="526"/>
      <c r="CN80" s="526">
        <v>0</v>
      </c>
      <c r="CO80" s="526"/>
      <c r="CP80" s="526"/>
      <c r="CQ80" s="526"/>
      <c r="CR80" s="526"/>
      <c r="CS80" s="526"/>
      <c r="CT80" s="526"/>
      <c r="CU80" s="526"/>
      <c r="CV80" s="524">
        <f t="shared" si="5"/>
        <v>98782.870684931491</v>
      </c>
      <c r="CW80" s="524"/>
      <c r="CX80" s="524"/>
      <c r="CY80" s="524"/>
      <c r="CZ80" s="524"/>
      <c r="DA80" s="524"/>
      <c r="DB80" s="524"/>
      <c r="DC80" s="524"/>
      <c r="DD80" s="524"/>
      <c r="DE80" s="525"/>
    </row>
    <row r="81" spans="1:109" s="2" customFormat="1" ht="23.25" customHeight="1">
      <c r="A81" s="558" t="s">
        <v>1185</v>
      </c>
      <c r="B81" s="559"/>
      <c r="C81" s="559"/>
      <c r="D81" s="559"/>
      <c r="E81" s="559"/>
      <c r="F81" s="559"/>
      <c r="G81" s="559"/>
      <c r="H81" s="559"/>
      <c r="I81" s="559"/>
      <c r="J81" s="559"/>
      <c r="K81" s="559"/>
      <c r="L81" s="559"/>
      <c r="M81" s="559"/>
      <c r="N81" s="559"/>
      <c r="O81" s="560"/>
      <c r="P81" s="558" t="s">
        <v>1207</v>
      </c>
      <c r="Q81" s="559"/>
      <c r="R81" s="559"/>
      <c r="S81" s="559"/>
      <c r="T81" s="559"/>
      <c r="U81" s="559"/>
      <c r="V81" s="559"/>
      <c r="W81" s="559"/>
      <c r="X81" s="559"/>
      <c r="Y81" s="559"/>
      <c r="Z81" s="559"/>
      <c r="AA81" s="559"/>
      <c r="AB81" s="559"/>
      <c r="AC81" s="560"/>
      <c r="AD81" s="541">
        <v>401</v>
      </c>
      <c r="AE81" s="541"/>
      <c r="AF81" s="541"/>
      <c r="AG81" s="542">
        <v>1</v>
      </c>
      <c r="AH81" s="542"/>
      <c r="AI81" s="542"/>
      <c r="AJ81" s="542"/>
      <c r="AK81" s="549">
        <v>5747.41</v>
      </c>
      <c r="AL81" s="550"/>
      <c r="AM81" s="550"/>
      <c r="AN81" s="550"/>
      <c r="AO81" s="550"/>
      <c r="AP81" s="551"/>
      <c r="AQ81" s="524">
        <f t="shared" si="3"/>
        <v>68968.92</v>
      </c>
      <c r="AR81" s="524"/>
      <c r="AS81" s="524"/>
      <c r="AT81" s="524"/>
      <c r="AU81" s="524"/>
      <c r="AV81" s="524"/>
      <c r="AW81" s="524"/>
      <c r="AX81" s="524"/>
      <c r="AY81" s="526">
        <v>0</v>
      </c>
      <c r="AZ81" s="526"/>
      <c r="BA81" s="526"/>
      <c r="BB81" s="526"/>
      <c r="BC81" s="526"/>
      <c r="BD81" s="526"/>
      <c r="BE81" s="526"/>
      <c r="BF81" s="526"/>
      <c r="BG81" s="526"/>
      <c r="BH81" s="526"/>
      <c r="BI81" s="526"/>
      <c r="BJ81" s="526"/>
      <c r="BK81" s="526"/>
      <c r="BL81" s="526"/>
      <c r="BM81" s="526"/>
      <c r="BN81" s="526"/>
      <c r="BO81" s="546">
        <f t="shared" si="4"/>
        <v>9447.7972602739719</v>
      </c>
      <c r="BP81" s="547"/>
      <c r="BQ81" s="547"/>
      <c r="BR81" s="547"/>
      <c r="BS81" s="547"/>
      <c r="BT81" s="547"/>
      <c r="BU81" s="547"/>
      <c r="BV81" s="548"/>
      <c r="BW81" s="526">
        <v>0</v>
      </c>
      <c r="BX81" s="526"/>
      <c r="BY81" s="526"/>
      <c r="BZ81" s="526"/>
      <c r="CA81" s="526"/>
      <c r="CB81" s="526"/>
      <c r="CC81" s="526"/>
      <c r="CD81" s="526"/>
      <c r="CE81" s="526">
        <v>0</v>
      </c>
      <c r="CF81" s="526"/>
      <c r="CG81" s="526"/>
      <c r="CH81" s="526"/>
      <c r="CI81" s="526"/>
      <c r="CJ81" s="526"/>
      <c r="CK81" s="526"/>
      <c r="CL81" s="526"/>
      <c r="CM81" s="526"/>
      <c r="CN81" s="526">
        <v>0</v>
      </c>
      <c r="CO81" s="526"/>
      <c r="CP81" s="526"/>
      <c r="CQ81" s="526"/>
      <c r="CR81" s="526"/>
      <c r="CS81" s="526"/>
      <c r="CT81" s="526"/>
      <c r="CU81" s="526"/>
      <c r="CV81" s="524">
        <f t="shared" si="5"/>
        <v>78416.717260273974</v>
      </c>
      <c r="CW81" s="524"/>
      <c r="CX81" s="524"/>
      <c r="CY81" s="524"/>
      <c r="CZ81" s="524"/>
      <c r="DA81" s="524"/>
      <c r="DB81" s="524"/>
      <c r="DC81" s="524"/>
      <c r="DD81" s="524"/>
      <c r="DE81" s="525"/>
    </row>
    <row r="82" spans="1:109" s="2" customFormat="1" ht="23.25" customHeight="1">
      <c r="A82" s="561"/>
      <c r="B82" s="562"/>
      <c r="C82" s="562"/>
      <c r="D82" s="562"/>
      <c r="E82" s="562"/>
      <c r="F82" s="562"/>
      <c r="G82" s="562"/>
      <c r="H82" s="562"/>
      <c r="I82" s="562"/>
      <c r="J82" s="562"/>
      <c r="K82" s="562"/>
      <c r="L82" s="562"/>
      <c r="M82" s="562"/>
      <c r="N82" s="562"/>
      <c r="O82" s="563"/>
      <c r="P82" s="564"/>
      <c r="Q82" s="559"/>
      <c r="R82" s="559"/>
      <c r="S82" s="559"/>
      <c r="T82" s="559"/>
      <c r="U82" s="559"/>
      <c r="V82" s="559"/>
      <c r="W82" s="559"/>
      <c r="X82" s="559"/>
      <c r="Y82" s="559"/>
      <c r="Z82" s="559"/>
      <c r="AA82" s="559"/>
      <c r="AB82" s="559"/>
      <c r="AC82" s="560"/>
      <c r="AD82" s="541"/>
      <c r="AE82" s="541"/>
      <c r="AF82" s="541"/>
      <c r="AG82" s="542"/>
      <c r="AH82" s="542"/>
      <c r="AI82" s="542"/>
      <c r="AJ82" s="542"/>
      <c r="AK82" s="549"/>
      <c r="AL82" s="550"/>
      <c r="AM82" s="550"/>
      <c r="AN82" s="550"/>
      <c r="AO82" s="550"/>
      <c r="AP82" s="551"/>
      <c r="AQ82" s="524">
        <f t="shared" si="3"/>
        <v>0</v>
      </c>
      <c r="AR82" s="524"/>
      <c r="AS82" s="524"/>
      <c r="AT82" s="524"/>
      <c r="AU82" s="524"/>
      <c r="AV82" s="524"/>
      <c r="AW82" s="524"/>
      <c r="AX82" s="524"/>
      <c r="AY82" s="526">
        <v>0</v>
      </c>
      <c r="AZ82" s="526"/>
      <c r="BA82" s="526"/>
      <c r="BB82" s="526"/>
      <c r="BC82" s="526"/>
      <c r="BD82" s="526"/>
      <c r="BE82" s="526"/>
      <c r="BF82" s="526"/>
      <c r="BG82" s="526">
        <f t="shared" ref="BG82:BG94" si="6">(AQ82/365*20)*AG82</f>
        <v>0</v>
      </c>
      <c r="BH82" s="526"/>
      <c r="BI82" s="526"/>
      <c r="BJ82" s="526"/>
      <c r="BK82" s="526"/>
      <c r="BL82" s="526"/>
      <c r="BM82" s="526"/>
      <c r="BN82" s="526"/>
      <c r="BO82" s="546">
        <f t="shared" si="4"/>
        <v>0</v>
      </c>
      <c r="BP82" s="547"/>
      <c r="BQ82" s="547"/>
      <c r="BR82" s="547"/>
      <c r="BS82" s="547"/>
      <c r="BT82" s="547"/>
      <c r="BU82" s="547"/>
      <c r="BV82" s="548"/>
      <c r="BW82" s="526">
        <v>0</v>
      </c>
      <c r="BX82" s="526"/>
      <c r="BY82" s="526"/>
      <c r="BZ82" s="526"/>
      <c r="CA82" s="526"/>
      <c r="CB82" s="526"/>
      <c r="CC82" s="526"/>
      <c r="CD82" s="526"/>
      <c r="CE82" s="526">
        <v>0</v>
      </c>
      <c r="CF82" s="526"/>
      <c r="CG82" s="526"/>
      <c r="CH82" s="526"/>
      <c r="CI82" s="526"/>
      <c r="CJ82" s="526"/>
      <c r="CK82" s="526"/>
      <c r="CL82" s="526"/>
      <c r="CM82" s="526"/>
      <c r="CN82" s="526">
        <v>0</v>
      </c>
      <c r="CO82" s="526"/>
      <c r="CP82" s="526"/>
      <c r="CQ82" s="526"/>
      <c r="CR82" s="526"/>
      <c r="CS82" s="526"/>
      <c r="CT82" s="526"/>
      <c r="CU82" s="526"/>
      <c r="CV82" s="524">
        <f t="shared" si="5"/>
        <v>0</v>
      </c>
      <c r="CW82" s="524"/>
      <c r="CX82" s="524"/>
      <c r="CY82" s="524"/>
      <c r="CZ82" s="524"/>
      <c r="DA82" s="524"/>
      <c r="DB82" s="524"/>
      <c r="DC82" s="524"/>
      <c r="DD82" s="524"/>
      <c r="DE82" s="525"/>
    </row>
    <row r="83" spans="1:109" s="2" customFormat="1" ht="23.25" customHeight="1">
      <c r="A83" s="558"/>
      <c r="B83" s="559"/>
      <c r="C83" s="559"/>
      <c r="D83" s="559"/>
      <c r="E83" s="559"/>
      <c r="F83" s="559"/>
      <c r="G83" s="559"/>
      <c r="H83" s="559"/>
      <c r="I83" s="559"/>
      <c r="J83" s="559"/>
      <c r="K83" s="559"/>
      <c r="L83" s="559"/>
      <c r="M83" s="559"/>
      <c r="N83" s="559"/>
      <c r="O83" s="560"/>
      <c r="P83" s="540"/>
      <c r="Q83" s="540"/>
      <c r="R83" s="540"/>
      <c r="S83" s="540"/>
      <c r="T83" s="540"/>
      <c r="U83" s="540"/>
      <c r="V83" s="540"/>
      <c r="W83" s="540"/>
      <c r="X83" s="540"/>
      <c r="Y83" s="540"/>
      <c r="Z83" s="540"/>
      <c r="AA83" s="540"/>
      <c r="AB83" s="540"/>
      <c r="AC83" s="540"/>
      <c r="AD83" s="541"/>
      <c r="AE83" s="541"/>
      <c r="AF83" s="541"/>
      <c r="AG83" s="542"/>
      <c r="AH83" s="542"/>
      <c r="AI83" s="542"/>
      <c r="AJ83" s="542"/>
      <c r="AK83" s="549"/>
      <c r="AL83" s="550"/>
      <c r="AM83" s="550"/>
      <c r="AN83" s="550"/>
      <c r="AO83" s="550"/>
      <c r="AP83" s="551"/>
      <c r="AQ83" s="524">
        <f>AG83*AK83*12</f>
        <v>0</v>
      </c>
      <c r="AR83" s="524"/>
      <c r="AS83" s="524"/>
      <c r="AT83" s="524"/>
      <c r="AU83" s="524"/>
      <c r="AV83" s="524"/>
      <c r="AW83" s="524"/>
      <c r="AX83" s="524"/>
      <c r="AY83" s="526">
        <v>0</v>
      </c>
      <c r="AZ83" s="526"/>
      <c r="BA83" s="526"/>
      <c r="BB83" s="526"/>
      <c r="BC83" s="526"/>
      <c r="BD83" s="526"/>
      <c r="BE83" s="526"/>
      <c r="BF83" s="526"/>
      <c r="BG83" s="526">
        <f t="shared" si="6"/>
        <v>0</v>
      </c>
      <c r="BH83" s="526"/>
      <c r="BI83" s="526"/>
      <c r="BJ83" s="526"/>
      <c r="BK83" s="526"/>
      <c r="BL83" s="526"/>
      <c r="BM83" s="526"/>
      <c r="BN83" s="526"/>
      <c r="BO83" s="546">
        <f t="shared" si="4"/>
        <v>0</v>
      </c>
      <c r="BP83" s="547"/>
      <c r="BQ83" s="547"/>
      <c r="BR83" s="547"/>
      <c r="BS83" s="547"/>
      <c r="BT83" s="547"/>
      <c r="BU83" s="547"/>
      <c r="BV83" s="548"/>
      <c r="BW83" s="526">
        <v>0</v>
      </c>
      <c r="BX83" s="526"/>
      <c r="BY83" s="526"/>
      <c r="BZ83" s="526"/>
      <c r="CA83" s="526"/>
      <c r="CB83" s="526"/>
      <c r="CC83" s="526"/>
      <c r="CD83" s="526"/>
      <c r="CE83" s="526">
        <v>0</v>
      </c>
      <c r="CF83" s="526"/>
      <c r="CG83" s="526"/>
      <c r="CH83" s="526"/>
      <c r="CI83" s="526"/>
      <c r="CJ83" s="526"/>
      <c r="CK83" s="526"/>
      <c r="CL83" s="526"/>
      <c r="CM83" s="526"/>
      <c r="CN83" s="526">
        <v>0</v>
      </c>
      <c r="CO83" s="526"/>
      <c r="CP83" s="526"/>
      <c r="CQ83" s="526"/>
      <c r="CR83" s="526"/>
      <c r="CS83" s="526"/>
      <c r="CT83" s="526"/>
      <c r="CU83" s="526"/>
      <c r="CV83" s="524">
        <f>SUM(AQ83:CU83)</f>
        <v>0</v>
      </c>
      <c r="CW83" s="524"/>
      <c r="CX83" s="524"/>
      <c r="CY83" s="524"/>
      <c r="CZ83" s="524"/>
      <c r="DA83" s="524"/>
      <c r="DB83" s="524"/>
      <c r="DC83" s="524"/>
      <c r="DD83" s="524"/>
      <c r="DE83" s="525"/>
    </row>
    <row r="84" spans="1:109" s="2" customFormat="1" ht="23.25" customHeight="1">
      <c r="A84" s="558"/>
      <c r="B84" s="559"/>
      <c r="C84" s="559"/>
      <c r="D84" s="559"/>
      <c r="E84" s="559"/>
      <c r="F84" s="559"/>
      <c r="G84" s="559"/>
      <c r="H84" s="559"/>
      <c r="I84" s="559"/>
      <c r="J84" s="559"/>
      <c r="K84" s="559"/>
      <c r="L84" s="559"/>
      <c r="M84" s="559"/>
      <c r="N84" s="559"/>
      <c r="O84" s="560"/>
      <c r="P84" s="540"/>
      <c r="Q84" s="540"/>
      <c r="R84" s="540"/>
      <c r="S84" s="540"/>
      <c r="T84" s="540"/>
      <c r="U84" s="540"/>
      <c r="V84" s="540"/>
      <c r="W84" s="540"/>
      <c r="X84" s="540"/>
      <c r="Y84" s="540"/>
      <c r="Z84" s="540"/>
      <c r="AA84" s="540"/>
      <c r="AB84" s="540"/>
      <c r="AC84" s="540"/>
      <c r="AD84" s="541"/>
      <c r="AE84" s="541"/>
      <c r="AF84" s="541"/>
      <c r="AG84" s="542"/>
      <c r="AH84" s="542"/>
      <c r="AI84" s="542"/>
      <c r="AJ84" s="542"/>
      <c r="AK84" s="549"/>
      <c r="AL84" s="550"/>
      <c r="AM84" s="550"/>
      <c r="AN84" s="550"/>
      <c r="AO84" s="550"/>
      <c r="AP84" s="551"/>
      <c r="AQ84" s="524">
        <f t="shared" si="3"/>
        <v>0</v>
      </c>
      <c r="AR84" s="524"/>
      <c r="AS84" s="524"/>
      <c r="AT84" s="524"/>
      <c r="AU84" s="524"/>
      <c r="AV84" s="524"/>
      <c r="AW84" s="524"/>
      <c r="AX84" s="524"/>
      <c r="AY84" s="526">
        <v>0</v>
      </c>
      <c r="AZ84" s="526"/>
      <c r="BA84" s="526"/>
      <c r="BB84" s="526"/>
      <c r="BC84" s="526"/>
      <c r="BD84" s="526"/>
      <c r="BE84" s="526"/>
      <c r="BF84" s="526"/>
      <c r="BG84" s="526">
        <f t="shared" si="6"/>
        <v>0</v>
      </c>
      <c r="BH84" s="526"/>
      <c r="BI84" s="526"/>
      <c r="BJ84" s="526"/>
      <c r="BK84" s="526"/>
      <c r="BL84" s="526"/>
      <c r="BM84" s="526"/>
      <c r="BN84" s="526"/>
      <c r="BO84" s="546">
        <f t="shared" si="4"/>
        <v>0</v>
      </c>
      <c r="BP84" s="547"/>
      <c r="BQ84" s="547"/>
      <c r="BR84" s="547"/>
      <c r="BS84" s="547"/>
      <c r="BT84" s="547"/>
      <c r="BU84" s="547"/>
      <c r="BV84" s="548"/>
      <c r="BW84" s="526">
        <v>0</v>
      </c>
      <c r="BX84" s="526"/>
      <c r="BY84" s="526"/>
      <c r="BZ84" s="526"/>
      <c r="CA84" s="526"/>
      <c r="CB84" s="526"/>
      <c r="CC84" s="526"/>
      <c r="CD84" s="526"/>
      <c r="CE84" s="526">
        <v>0</v>
      </c>
      <c r="CF84" s="526"/>
      <c r="CG84" s="526"/>
      <c r="CH84" s="526"/>
      <c r="CI84" s="526"/>
      <c r="CJ84" s="526"/>
      <c r="CK84" s="526"/>
      <c r="CL84" s="526"/>
      <c r="CM84" s="526"/>
      <c r="CN84" s="526">
        <v>0</v>
      </c>
      <c r="CO84" s="526"/>
      <c r="CP84" s="526"/>
      <c r="CQ84" s="526"/>
      <c r="CR84" s="526"/>
      <c r="CS84" s="526"/>
      <c r="CT84" s="526"/>
      <c r="CU84" s="526"/>
      <c r="CV84" s="524">
        <f t="shared" si="5"/>
        <v>0</v>
      </c>
      <c r="CW84" s="524"/>
      <c r="CX84" s="524"/>
      <c r="CY84" s="524"/>
      <c r="CZ84" s="524"/>
      <c r="DA84" s="524"/>
      <c r="DB84" s="524"/>
      <c r="DC84" s="524"/>
      <c r="DD84" s="524"/>
      <c r="DE84" s="525"/>
    </row>
    <row r="85" spans="1:109" s="2" customFormat="1" ht="23.25" customHeight="1">
      <c r="A85" s="538"/>
      <c r="B85" s="539"/>
      <c r="C85" s="539"/>
      <c r="D85" s="539"/>
      <c r="E85" s="539"/>
      <c r="F85" s="539"/>
      <c r="G85" s="539"/>
      <c r="H85" s="539"/>
      <c r="I85" s="539"/>
      <c r="J85" s="539"/>
      <c r="K85" s="539"/>
      <c r="L85" s="539"/>
      <c r="M85" s="539"/>
      <c r="N85" s="539"/>
      <c r="O85" s="539"/>
      <c r="P85" s="540"/>
      <c r="Q85" s="540"/>
      <c r="R85" s="540"/>
      <c r="S85" s="540"/>
      <c r="T85" s="540"/>
      <c r="U85" s="540"/>
      <c r="V85" s="540"/>
      <c r="W85" s="540"/>
      <c r="X85" s="540"/>
      <c r="Y85" s="540"/>
      <c r="Z85" s="540"/>
      <c r="AA85" s="540"/>
      <c r="AB85" s="540"/>
      <c r="AC85" s="540"/>
      <c r="AD85" s="541"/>
      <c r="AE85" s="541"/>
      <c r="AF85" s="541"/>
      <c r="AG85" s="542"/>
      <c r="AH85" s="542"/>
      <c r="AI85" s="542"/>
      <c r="AJ85" s="542"/>
      <c r="AK85" s="549"/>
      <c r="AL85" s="550"/>
      <c r="AM85" s="550"/>
      <c r="AN85" s="550"/>
      <c r="AO85" s="550"/>
      <c r="AP85" s="551"/>
      <c r="AQ85" s="524">
        <f t="shared" si="3"/>
        <v>0</v>
      </c>
      <c r="AR85" s="524"/>
      <c r="AS85" s="524"/>
      <c r="AT85" s="524"/>
      <c r="AU85" s="524"/>
      <c r="AV85" s="524"/>
      <c r="AW85" s="524"/>
      <c r="AX85" s="524"/>
      <c r="AY85" s="526">
        <v>0</v>
      </c>
      <c r="AZ85" s="526"/>
      <c r="BA85" s="526"/>
      <c r="BB85" s="526"/>
      <c r="BC85" s="526"/>
      <c r="BD85" s="526"/>
      <c r="BE85" s="526"/>
      <c r="BF85" s="526"/>
      <c r="BG85" s="526">
        <f t="shared" si="6"/>
        <v>0</v>
      </c>
      <c r="BH85" s="526"/>
      <c r="BI85" s="526"/>
      <c r="BJ85" s="526"/>
      <c r="BK85" s="526"/>
      <c r="BL85" s="526"/>
      <c r="BM85" s="526"/>
      <c r="BN85" s="526"/>
      <c r="BO85" s="546">
        <f t="shared" si="4"/>
        <v>0</v>
      </c>
      <c r="BP85" s="547"/>
      <c r="BQ85" s="547"/>
      <c r="BR85" s="547"/>
      <c r="BS85" s="547"/>
      <c r="BT85" s="547"/>
      <c r="BU85" s="547"/>
      <c r="BV85" s="548"/>
      <c r="BW85" s="526">
        <v>0</v>
      </c>
      <c r="BX85" s="526"/>
      <c r="BY85" s="526"/>
      <c r="BZ85" s="526"/>
      <c r="CA85" s="526"/>
      <c r="CB85" s="526"/>
      <c r="CC85" s="526"/>
      <c r="CD85" s="526"/>
      <c r="CE85" s="526">
        <v>0</v>
      </c>
      <c r="CF85" s="526"/>
      <c r="CG85" s="526"/>
      <c r="CH85" s="526"/>
      <c r="CI85" s="526"/>
      <c r="CJ85" s="526"/>
      <c r="CK85" s="526"/>
      <c r="CL85" s="526"/>
      <c r="CM85" s="526"/>
      <c r="CN85" s="526">
        <v>0</v>
      </c>
      <c r="CO85" s="526"/>
      <c r="CP85" s="526"/>
      <c r="CQ85" s="526"/>
      <c r="CR85" s="526"/>
      <c r="CS85" s="526"/>
      <c r="CT85" s="526"/>
      <c r="CU85" s="526"/>
      <c r="CV85" s="524">
        <f t="shared" si="5"/>
        <v>0</v>
      </c>
      <c r="CW85" s="524"/>
      <c r="CX85" s="524"/>
      <c r="CY85" s="524"/>
      <c r="CZ85" s="524"/>
      <c r="DA85" s="524"/>
      <c r="DB85" s="524"/>
      <c r="DC85" s="524"/>
      <c r="DD85" s="524"/>
      <c r="DE85" s="525"/>
    </row>
    <row r="86" spans="1:109" s="2" customFormat="1" ht="23.25" customHeight="1">
      <c r="A86" s="555"/>
      <c r="B86" s="556"/>
      <c r="C86" s="556"/>
      <c r="D86" s="556"/>
      <c r="E86" s="556"/>
      <c r="F86" s="556"/>
      <c r="G86" s="556"/>
      <c r="H86" s="556"/>
      <c r="I86" s="556"/>
      <c r="J86" s="556"/>
      <c r="K86" s="556"/>
      <c r="L86" s="556"/>
      <c r="M86" s="556"/>
      <c r="N86" s="556"/>
      <c r="O86" s="557"/>
      <c r="P86" s="540"/>
      <c r="Q86" s="540"/>
      <c r="R86" s="540"/>
      <c r="S86" s="540"/>
      <c r="T86" s="540"/>
      <c r="U86" s="540"/>
      <c r="V86" s="540"/>
      <c r="W86" s="540"/>
      <c r="X86" s="540"/>
      <c r="Y86" s="540"/>
      <c r="Z86" s="540"/>
      <c r="AA86" s="540"/>
      <c r="AB86" s="540"/>
      <c r="AC86" s="540"/>
      <c r="AD86" s="541"/>
      <c r="AE86" s="541"/>
      <c r="AF86" s="541"/>
      <c r="AG86" s="542"/>
      <c r="AH86" s="542"/>
      <c r="AI86" s="542"/>
      <c r="AJ86" s="542"/>
      <c r="AK86" s="549"/>
      <c r="AL86" s="550"/>
      <c r="AM86" s="550"/>
      <c r="AN86" s="550"/>
      <c r="AO86" s="550"/>
      <c r="AP86" s="551"/>
      <c r="AQ86" s="553">
        <f t="shared" si="3"/>
        <v>0</v>
      </c>
      <c r="AR86" s="553"/>
      <c r="AS86" s="553"/>
      <c r="AT86" s="553"/>
      <c r="AU86" s="553"/>
      <c r="AV86" s="553"/>
      <c r="AW86" s="553"/>
      <c r="AX86" s="553"/>
      <c r="AY86" s="526">
        <v>0</v>
      </c>
      <c r="AZ86" s="526"/>
      <c r="BA86" s="526"/>
      <c r="BB86" s="526"/>
      <c r="BC86" s="526"/>
      <c r="BD86" s="526"/>
      <c r="BE86" s="526"/>
      <c r="BF86" s="526"/>
      <c r="BG86" s="526">
        <f t="shared" si="6"/>
        <v>0</v>
      </c>
      <c r="BH86" s="526"/>
      <c r="BI86" s="526"/>
      <c r="BJ86" s="526"/>
      <c r="BK86" s="526"/>
      <c r="BL86" s="526"/>
      <c r="BM86" s="526"/>
      <c r="BN86" s="526"/>
      <c r="BO86" s="546">
        <f t="shared" si="4"/>
        <v>0</v>
      </c>
      <c r="BP86" s="547"/>
      <c r="BQ86" s="547"/>
      <c r="BR86" s="547"/>
      <c r="BS86" s="547"/>
      <c r="BT86" s="547"/>
      <c r="BU86" s="547"/>
      <c r="BV86" s="548"/>
      <c r="BW86" s="526">
        <v>0</v>
      </c>
      <c r="BX86" s="526"/>
      <c r="BY86" s="526"/>
      <c r="BZ86" s="526"/>
      <c r="CA86" s="526"/>
      <c r="CB86" s="526"/>
      <c r="CC86" s="526"/>
      <c r="CD86" s="526"/>
      <c r="CE86" s="526">
        <v>0</v>
      </c>
      <c r="CF86" s="526"/>
      <c r="CG86" s="526"/>
      <c r="CH86" s="526"/>
      <c r="CI86" s="526"/>
      <c r="CJ86" s="526"/>
      <c r="CK86" s="526"/>
      <c r="CL86" s="526"/>
      <c r="CM86" s="526"/>
      <c r="CN86" s="526">
        <v>0</v>
      </c>
      <c r="CO86" s="526"/>
      <c r="CP86" s="526"/>
      <c r="CQ86" s="526"/>
      <c r="CR86" s="526"/>
      <c r="CS86" s="526"/>
      <c r="CT86" s="526"/>
      <c r="CU86" s="526"/>
      <c r="CV86" s="553">
        <f t="shared" si="5"/>
        <v>0</v>
      </c>
      <c r="CW86" s="553"/>
      <c r="CX86" s="553"/>
      <c r="CY86" s="553"/>
      <c r="CZ86" s="553"/>
      <c r="DA86" s="553"/>
      <c r="DB86" s="553"/>
      <c r="DC86" s="553"/>
      <c r="DD86" s="553"/>
      <c r="DE86" s="554"/>
    </row>
    <row r="87" spans="1:109" s="2" customFormat="1" ht="23.25" customHeight="1">
      <c r="A87" s="538"/>
      <c r="B87" s="539"/>
      <c r="C87" s="539"/>
      <c r="D87" s="539"/>
      <c r="E87" s="539"/>
      <c r="F87" s="539"/>
      <c r="G87" s="539"/>
      <c r="H87" s="539"/>
      <c r="I87" s="539"/>
      <c r="J87" s="539"/>
      <c r="K87" s="539"/>
      <c r="L87" s="539"/>
      <c r="M87" s="539"/>
      <c r="N87" s="539"/>
      <c r="O87" s="539"/>
      <c r="P87" s="540"/>
      <c r="Q87" s="540"/>
      <c r="R87" s="540"/>
      <c r="S87" s="540"/>
      <c r="T87" s="540"/>
      <c r="U87" s="540"/>
      <c r="V87" s="540"/>
      <c r="W87" s="540"/>
      <c r="X87" s="540"/>
      <c r="Y87" s="540"/>
      <c r="Z87" s="540"/>
      <c r="AA87" s="540"/>
      <c r="AB87" s="540"/>
      <c r="AC87" s="540"/>
      <c r="AD87" s="541"/>
      <c r="AE87" s="541"/>
      <c r="AF87" s="541"/>
      <c r="AG87" s="542"/>
      <c r="AH87" s="542"/>
      <c r="AI87" s="542"/>
      <c r="AJ87" s="542"/>
      <c r="AK87" s="549"/>
      <c r="AL87" s="550"/>
      <c r="AM87" s="550"/>
      <c r="AN87" s="550"/>
      <c r="AO87" s="550"/>
      <c r="AP87" s="551"/>
      <c r="AQ87" s="524">
        <f t="shared" si="3"/>
        <v>0</v>
      </c>
      <c r="AR87" s="524"/>
      <c r="AS87" s="524"/>
      <c r="AT87" s="524"/>
      <c r="AU87" s="524"/>
      <c r="AV87" s="524"/>
      <c r="AW87" s="524"/>
      <c r="AX87" s="524"/>
      <c r="AY87" s="526">
        <v>0</v>
      </c>
      <c r="AZ87" s="526"/>
      <c r="BA87" s="526"/>
      <c r="BB87" s="526"/>
      <c r="BC87" s="526"/>
      <c r="BD87" s="526"/>
      <c r="BE87" s="526"/>
      <c r="BF87" s="526"/>
      <c r="BG87" s="526">
        <f t="shared" si="6"/>
        <v>0</v>
      </c>
      <c r="BH87" s="526"/>
      <c r="BI87" s="526"/>
      <c r="BJ87" s="526"/>
      <c r="BK87" s="526"/>
      <c r="BL87" s="526"/>
      <c r="BM87" s="526"/>
      <c r="BN87" s="526"/>
      <c r="BO87" s="546">
        <f t="shared" si="4"/>
        <v>0</v>
      </c>
      <c r="BP87" s="547"/>
      <c r="BQ87" s="547"/>
      <c r="BR87" s="547"/>
      <c r="BS87" s="547"/>
      <c r="BT87" s="547"/>
      <c r="BU87" s="547"/>
      <c r="BV87" s="548"/>
      <c r="BW87" s="526">
        <v>0</v>
      </c>
      <c r="BX87" s="526"/>
      <c r="BY87" s="526"/>
      <c r="BZ87" s="526"/>
      <c r="CA87" s="526"/>
      <c r="CB87" s="526"/>
      <c r="CC87" s="526"/>
      <c r="CD87" s="526"/>
      <c r="CE87" s="526">
        <v>0</v>
      </c>
      <c r="CF87" s="526"/>
      <c r="CG87" s="526"/>
      <c r="CH87" s="526"/>
      <c r="CI87" s="526"/>
      <c r="CJ87" s="526"/>
      <c r="CK87" s="526"/>
      <c r="CL87" s="526"/>
      <c r="CM87" s="526"/>
      <c r="CN87" s="526">
        <v>0</v>
      </c>
      <c r="CO87" s="526"/>
      <c r="CP87" s="526"/>
      <c r="CQ87" s="526"/>
      <c r="CR87" s="526"/>
      <c r="CS87" s="526"/>
      <c r="CT87" s="526"/>
      <c r="CU87" s="526"/>
      <c r="CV87" s="524">
        <f t="shared" si="5"/>
        <v>0</v>
      </c>
      <c r="CW87" s="524"/>
      <c r="CX87" s="524"/>
      <c r="CY87" s="524"/>
      <c r="CZ87" s="524"/>
      <c r="DA87" s="524"/>
      <c r="DB87" s="524"/>
      <c r="DC87" s="524"/>
      <c r="DD87" s="524"/>
      <c r="DE87" s="525"/>
    </row>
    <row r="88" spans="1:109" s="2" customFormat="1" ht="23.25" customHeight="1">
      <c r="A88" s="538"/>
      <c r="B88" s="539"/>
      <c r="C88" s="539"/>
      <c r="D88" s="539"/>
      <c r="E88" s="539"/>
      <c r="F88" s="539"/>
      <c r="G88" s="539"/>
      <c r="H88" s="539"/>
      <c r="I88" s="539"/>
      <c r="J88" s="539"/>
      <c r="K88" s="539"/>
      <c r="L88" s="539"/>
      <c r="M88" s="539"/>
      <c r="N88" s="539"/>
      <c r="O88" s="539"/>
      <c r="P88" s="540"/>
      <c r="Q88" s="540"/>
      <c r="R88" s="540"/>
      <c r="S88" s="540"/>
      <c r="T88" s="540"/>
      <c r="U88" s="540"/>
      <c r="V88" s="540"/>
      <c r="W88" s="540"/>
      <c r="X88" s="540"/>
      <c r="Y88" s="540"/>
      <c r="Z88" s="540"/>
      <c r="AA88" s="540"/>
      <c r="AB88" s="540"/>
      <c r="AC88" s="540"/>
      <c r="AD88" s="541"/>
      <c r="AE88" s="541"/>
      <c r="AF88" s="541"/>
      <c r="AG88" s="542"/>
      <c r="AH88" s="542"/>
      <c r="AI88" s="542"/>
      <c r="AJ88" s="542"/>
      <c r="AK88" s="549"/>
      <c r="AL88" s="550"/>
      <c r="AM88" s="550"/>
      <c r="AN88" s="550"/>
      <c r="AO88" s="550"/>
      <c r="AP88" s="551"/>
      <c r="AQ88" s="524">
        <f t="shared" si="3"/>
        <v>0</v>
      </c>
      <c r="AR88" s="524"/>
      <c r="AS88" s="524"/>
      <c r="AT88" s="524"/>
      <c r="AU88" s="524"/>
      <c r="AV88" s="524"/>
      <c r="AW88" s="524"/>
      <c r="AX88" s="524"/>
      <c r="AY88" s="526">
        <v>0</v>
      </c>
      <c r="AZ88" s="526"/>
      <c r="BA88" s="526"/>
      <c r="BB88" s="526"/>
      <c r="BC88" s="526"/>
      <c r="BD88" s="526"/>
      <c r="BE88" s="526"/>
      <c r="BF88" s="526"/>
      <c r="BG88" s="526">
        <f t="shared" si="6"/>
        <v>0</v>
      </c>
      <c r="BH88" s="526"/>
      <c r="BI88" s="526"/>
      <c r="BJ88" s="526"/>
      <c r="BK88" s="526"/>
      <c r="BL88" s="526"/>
      <c r="BM88" s="526"/>
      <c r="BN88" s="526"/>
      <c r="BO88" s="546">
        <f t="shared" si="4"/>
        <v>0</v>
      </c>
      <c r="BP88" s="547"/>
      <c r="BQ88" s="547"/>
      <c r="BR88" s="547"/>
      <c r="BS88" s="547"/>
      <c r="BT88" s="547"/>
      <c r="BU88" s="547"/>
      <c r="BV88" s="548"/>
      <c r="BW88" s="526">
        <v>0</v>
      </c>
      <c r="BX88" s="526"/>
      <c r="BY88" s="526"/>
      <c r="BZ88" s="526"/>
      <c r="CA88" s="526"/>
      <c r="CB88" s="526"/>
      <c r="CC88" s="526"/>
      <c r="CD88" s="526"/>
      <c r="CE88" s="526">
        <v>0</v>
      </c>
      <c r="CF88" s="526"/>
      <c r="CG88" s="526"/>
      <c r="CH88" s="526"/>
      <c r="CI88" s="526"/>
      <c r="CJ88" s="526"/>
      <c r="CK88" s="526"/>
      <c r="CL88" s="526"/>
      <c r="CM88" s="526"/>
      <c r="CN88" s="526">
        <v>0</v>
      </c>
      <c r="CO88" s="526"/>
      <c r="CP88" s="526"/>
      <c r="CQ88" s="526"/>
      <c r="CR88" s="526"/>
      <c r="CS88" s="526"/>
      <c r="CT88" s="526"/>
      <c r="CU88" s="526"/>
      <c r="CV88" s="524">
        <f t="shared" si="5"/>
        <v>0</v>
      </c>
      <c r="CW88" s="524"/>
      <c r="CX88" s="524"/>
      <c r="CY88" s="524"/>
      <c r="CZ88" s="524"/>
      <c r="DA88" s="524"/>
      <c r="DB88" s="524"/>
      <c r="DC88" s="524"/>
      <c r="DD88" s="524"/>
      <c r="DE88" s="525"/>
    </row>
    <row r="89" spans="1:109" s="2" customFormat="1" ht="23.25" customHeight="1">
      <c r="A89" s="538"/>
      <c r="B89" s="539"/>
      <c r="C89" s="539"/>
      <c r="D89" s="539"/>
      <c r="E89" s="539"/>
      <c r="F89" s="539"/>
      <c r="G89" s="539"/>
      <c r="H89" s="539"/>
      <c r="I89" s="539"/>
      <c r="J89" s="539"/>
      <c r="K89" s="539"/>
      <c r="L89" s="539"/>
      <c r="M89" s="539"/>
      <c r="N89" s="539"/>
      <c r="O89" s="539"/>
      <c r="P89" s="540"/>
      <c r="Q89" s="540"/>
      <c r="R89" s="540"/>
      <c r="S89" s="540"/>
      <c r="T89" s="540"/>
      <c r="U89" s="540"/>
      <c r="V89" s="540"/>
      <c r="W89" s="540"/>
      <c r="X89" s="540"/>
      <c r="Y89" s="540"/>
      <c r="Z89" s="540"/>
      <c r="AA89" s="540"/>
      <c r="AB89" s="540"/>
      <c r="AC89" s="540"/>
      <c r="AD89" s="541"/>
      <c r="AE89" s="541"/>
      <c r="AF89" s="541"/>
      <c r="AG89" s="542"/>
      <c r="AH89" s="542"/>
      <c r="AI89" s="542"/>
      <c r="AJ89" s="542"/>
      <c r="AK89" s="549"/>
      <c r="AL89" s="550"/>
      <c r="AM89" s="550"/>
      <c r="AN89" s="550"/>
      <c r="AO89" s="550"/>
      <c r="AP89" s="551"/>
      <c r="AQ89" s="524">
        <f t="shared" ref="AQ89:AQ98" si="7">AG89*AK89*12</f>
        <v>0</v>
      </c>
      <c r="AR89" s="524"/>
      <c r="AS89" s="524"/>
      <c r="AT89" s="524"/>
      <c r="AU89" s="524"/>
      <c r="AV89" s="524"/>
      <c r="AW89" s="524"/>
      <c r="AX89" s="524"/>
      <c r="AY89" s="526">
        <v>0</v>
      </c>
      <c r="AZ89" s="526"/>
      <c r="BA89" s="526"/>
      <c r="BB89" s="526"/>
      <c r="BC89" s="526"/>
      <c r="BD89" s="526"/>
      <c r="BE89" s="526"/>
      <c r="BF89" s="526"/>
      <c r="BG89" s="526">
        <f t="shared" si="6"/>
        <v>0</v>
      </c>
      <c r="BH89" s="526"/>
      <c r="BI89" s="526"/>
      <c r="BJ89" s="526"/>
      <c r="BK89" s="526"/>
      <c r="BL89" s="526"/>
      <c r="BM89" s="526"/>
      <c r="BN89" s="526"/>
      <c r="BO89" s="546">
        <f t="shared" ref="BO89:BO98" si="8">AQ89/365*50</f>
        <v>0</v>
      </c>
      <c r="BP89" s="547"/>
      <c r="BQ89" s="547"/>
      <c r="BR89" s="547"/>
      <c r="BS89" s="547"/>
      <c r="BT89" s="547"/>
      <c r="BU89" s="547"/>
      <c r="BV89" s="548"/>
      <c r="BW89" s="526">
        <v>0</v>
      </c>
      <c r="BX89" s="526"/>
      <c r="BY89" s="526"/>
      <c r="BZ89" s="526"/>
      <c r="CA89" s="526"/>
      <c r="CB89" s="526"/>
      <c r="CC89" s="526"/>
      <c r="CD89" s="526"/>
      <c r="CE89" s="526">
        <v>0</v>
      </c>
      <c r="CF89" s="526"/>
      <c r="CG89" s="526"/>
      <c r="CH89" s="526"/>
      <c r="CI89" s="526"/>
      <c r="CJ89" s="526"/>
      <c r="CK89" s="526"/>
      <c r="CL89" s="526"/>
      <c r="CM89" s="526"/>
      <c r="CN89" s="526">
        <v>0</v>
      </c>
      <c r="CO89" s="526"/>
      <c r="CP89" s="526"/>
      <c r="CQ89" s="526"/>
      <c r="CR89" s="526"/>
      <c r="CS89" s="526"/>
      <c r="CT89" s="526"/>
      <c r="CU89" s="526"/>
      <c r="CV89" s="524">
        <f t="shared" ref="CV89:CV98" si="9">SUM(AQ89:CU89)</f>
        <v>0</v>
      </c>
      <c r="CW89" s="524"/>
      <c r="CX89" s="524"/>
      <c r="CY89" s="524"/>
      <c r="CZ89" s="524"/>
      <c r="DA89" s="524"/>
      <c r="DB89" s="524"/>
      <c r="DC89" s="524"/>
      <c r="DD89" s="524"/>
      <c r="DE89" s="525"/>
    </row>
    <row r="90" spans="1:109" s="2" customFormat="1" ht="23.25" customHeight="1">
      <c r="A90" s="538"/>
      <c r="B90" s="539"/>
      <c r="C90" s="539"/>
      <c r="D90" s="539"/>
      <c r="E90" s="539"/>
      <c r="F90" s="539"/>
      <c r="G90" s="539"/>
      <c r="H90" s="539"/>
      <c r="I90" s="539"/>
      <c r="J90" s="539"/>
      <c r="K90" s="539"/>
      <c r="L90" s="539"/>
      <c r="M90" s="539"/>
      <c r="N90" s="539"/>
      <c r="O90" s="539"/>
      <c r="P90" s="540"/>
      <c r="Q90" s="540"/>
      <c r="R90" s="540"/>
      <c r="S90" s="540"/>
      <c r="T90" s="540"/>
      <c r="U90" s="540"/>
      <c r="V90" s="540"/>
      <c r="W90" s="540"/>
      <c r="X90" s="540"/>
      <c r="Y90" s="540"/>
      <c r="Z90" s="540"/>
      <c r="AA90" s="540"/>
      <c r="AB90" s="540"/>
      <c r="AC90" s="540"/>
      <c r="AD90" s="541"/>
      <c r="AE90" s="541"/>
      <c r="AF90" s="541"/>
      <c r="AG90" s="542"/>
      <c r="AH90" s="542"/>
      <c r="AI90" s="542"/>
      <c r="AJ90" s="542"/>
      <c r="AK90" s="549"/>
      <c r="AL90" s="550"/>
      <c r="AM90" s="550"/>
      <c r="AN90" s="550"/>
      <c r="AO90" s="550"/>
      <c r="AP90" s="551"/>
      <c r="AQ90" s="524">
        <f t="shared" si="7"/>
        <v>0</v>
      </c>
      <c r="AR90" s="524"/>
      <c r="AS90" s="524"/>
      <c r="AT90" s="524"/>
      <c r="AU90" s="524"/>
      <c r="AV90" s="524"/>
      <c r="AW90" s="524"/>
      <c r="AX90" s="524"/>
      <c r="AY90" s="526">
        <v>0</v>
      </c>
      <c r="AZ90" s="526"/>
      <c r="BA90" s="526"/>
      <c r="BB90" s="526"/>
      <c r="BC90" s="526"/>
      <c r="BD90" s="526"/>
      <c r="BE90" s="526"/>
      <c r="BF90" s="526"/>
      <c r="BG90" s="526">
        <f t="shared" si="6"/>
        <v>0</v>
      </c>
      <c r="BH90" s="526"/>
      <c r="BI90" s="526"/>
      <c r="BJ90" s="526"/>
      <c r="BK90" s="526"/>
      <c r="BL90" s="526"/>
      <c r="BM90" s="526"/>
      <c r="BN90" s="526"/>
      <c r="BO90" s="546">
        <f t="shared" si="8"/>
        <v>0</v>
      </c>
      <c r="BP90" s="547"/>
      <c r="BQ90" s="547"/>
      <c r="BR90" s="547"/>
      <c r="BS90" s="547"/>
      <c r="BT90" s="547"/>
      <c r="BU90" s="547"/>
      <c r="BV90" s="548"/>
      <c r="BW90" s="526">
        <v>0</v>
      </c>
      <c r="BX90" s="526"/>
      <c r="BY90" s="526"/>
      <c r="BZ90" s="526"/>
      <c r="CA90" s="526"/>
      <c r="CB90" s="526"/>
      <c r="CC90" s="526"/>
      <c r="CD90" s="526"/>
      <c r="CE90" s="526">
        <v>0</v>
      </c>
      <c r="CF90" s="526"/>
      <c r="CG90" s="526"/>
      <c r="CH90" s="526"/>
      <c r="CI90" s="526"/>
      <c r="CJ90" s="526"/>
      <c r="CK90" s="526"/>
      <c r="CL90" s="526"/>
      <c r="CM90" s="526"/>
      <c r="CN90" s="526">
        <v>0</v>
      </c>
      <c r="CO90" s="526"/>
      <c r="CP90" s="526"/>
      <c r="CQ90" s="526"/>
      <c r="CR90" s="526"/>
      <c r="CS90" s="526"/>
      <c r="CT90" s="526"/>
      <c r="CU90" s="526"/>
      <c r="CV90" s="524">
        <f t="shared" si="9"/>
        <v>0</v>
      </c>
      <c r="CW90" s="524"/>
      <c r="CX90" s="524"/>
      <c r="CY90" s="524"/>
      <c r="CZ90" s="524"/>
      <c r="DA90" s="524"/>
      <c r="DB90" s="524"/>
      <c r="DC90" s="524"/>
      <c r="DD90" s="524"/>
      <c r="DE90" s="525"/>
    </row>
    <row r="91" spans="1:109" s="2" customFormat="1" ht="23.25" customHeight="1">
      <c r="A91" s="538"/>
      <c r="B91" s="539"/>
      <c r="C91" s="539"/>
      <c r="D91" s="539"/>
      <c r="E91" s="539"/>
      <c r="F91" s="539"/>
      <c r="G91" s="539"/>
      <c r="H91" s="539"/>
      <c r="I91" s="539"/>
      <c r="J91" s="539"/>
      <c r="K91" s="539"/>
      <c r="L91" s="539"/>
      <c r="M91" s="539"/>
      <c r="N91" s="539"/>
      <c r="O91" s="539"/>
      <c r="P91" s="540"/>
      <c r="Q91" s="540"/>
      <c r="R91" s="540"/>
      <c r="S91" s="540"/>
      <c r="T91" s="540"/>
      <c r="U91" s="540"/>
      <c r="V91" s="540"/>
      <c r="W91" s="540"/>
      <c r="X91" s="540"/>
      <c r="Y91" s="540"/>
      <c r="Z91" s="540"/>
      <c r="AA91" s="540"/>
      <c r="AB91" s="540"/>
      <c r="AC91" s="540"/>
      <c r="AD91" s="541"/>
      <c r="AE91" s="541"/>
      <c r="AF91" s="541"/>
      <c r="AG91" s="542"/>
      <c r="AH91" s="542"/>
      <c r="AI91" s="542"/>
      <c r="AJ91" s="542"/>
      <c r="AK91" s="549"/>
      <c r="AL91" s="550"/>
      <c r="AM91" s="550"/>
      <c r="AN91" s="550"/>
      <c r="AO91" s="550"/>
      <c r="AP91" s="551"/>
      <c r="AQ91" s="524">
        <f t="shared" si="7"/>
        <v>0</v>
      </c>
      <c r="AR91" s="524"/>
      <c r="AS91" s="524"/>
      <c r="AT91" s="524"/>
      <c r="AU91" s="524"/>
      <c r="AV91" s="524"/>
      <c r="AW91" s="524"/>
      <c r="AX91" s="524"/>
      <c r="AY91" s="526">
        <v>0</v>
      </c>
      <c r="AZ91" s="526"/>
      <c r="BA91" s="526"/>
      <c r="BB91" s="526"/>
      <c r="BC91" s="526"/>
      <c r="BD91" s="526"/>
      <c r="BE91" s="526"/>
      <c r="BF91" s="526"/>
      <c r="BG91" s="526">
        <f t="shared" si="6"/>
        <v>0</v>
      </c>
      <c r="BH91" s="526"/>
      <c r="BI91" s="526"/>
      <c r="BJ91" s="526"/>
      <c r="BK91" s="526"/>
      <c r="BL91" s="526"/>
      <c r="BM91" s="526"/>
      <c r="BN91" s="526"/>
      <c r="BO91" s="546">
        <f t="shared" si="8"/>
        <v>0</v>
      </c>
      <c r="BP91" s="547"/>
      <c r="BQ91" s="547"/>
      <c r="BR91" s="547"/>
      <c r="BS91" s="547"/>
      <c r="BT91" s="547"/>
      <c r="BU91" s="547"/>
      <c r="BV91" s="548"/>
      <c r="BW91" s="526">
        <v>0</v>
      </c>
      <c r="BX91" s="526"/>
      <c r="BY91" s="526"/>
      <c r="BZ91" s="526"/>
      <c r="CA91" s="526"/>
      <c r="CB91" s="526"/>
      <c r="CC91" s="526"/>
      <c r="CD91" s="526"/>
      <c r="CE91" s="526">
        <v>0</v>
      </c>
      <c r="CF91" s="526"/>
      <c r="CG91" s="526"/>
      <c r="CH91" s="526"/>
      <c r="CI91" s="526"/>
      <c r="CJ91" s="526"/>
      <c r="CK91" s="526"/>
      <c r="CL91" s="526"/>
      <c r="CM91" s="526"/>
      <c r="CN91" s="526">
        <v>0</v>
      </c>
      <c r="CO91" s="526"/>
      <c r="CP91" s="526"/>
      <c r="CQ91" s="526"/>
      <c r="CR91" s="526"/>
      <c r="CS91" s="526"/>
      <c r="CT91" s="526"/>
      <c r="CU91" s="526"/>
      <c r="CV91" s="524">
        <f t="shared" si="9"/>
        <v>0</v>
      </c>
      <c r="CW91" s="524"/>
      <c r="CX91" s="524"/>
      <c r="CY91" s="524"/>
      <c r="CZ91" s="524"/>
      <c r="DA91" s="524"/>
      <c r="DB91" s="524"/>
      <c r="DC91" s="524"/>
      <c r="DD91" s="524"/>
      <c r="DE91" s="525"/>
    </row>
    <row r="92" spans="1:109" s="2" customFormat="1" ht="23.25" customHeight="1">
      <c r="A92" s="538"/>
      <c r="B92" s="539"/>
      <c r="C92" s="539"/>
      <c r="D92" s="539"/>
      <c r="E92" s="539"/>
      <c r="F92" s="539"/>
      <c r="G92" s="539"/>
      <c r="H92" s="539"/>
      <c r="I92" s="539"/>
      <c r="J92" s="539"/>
      <c r="K92" s="539"/>
      <c r="L92" s="539"/>
      <c r="M92" s="539"/>
      <c r="N92" s="539"/>
      <c r="O92" s="539"/>
      <c r="P92" s="540"/>
      <c r="Q92" s="540"/>
      <c r="R92" s="540"/>
      <c r="S92" s="540"/>
      <c r="T92" s="540"/>
      <c r="U92" s="540"/>
      <c r="V92" s="540"/>
      <c r="W92" s="540"/>
      <c r="X92" s="540"/>
      <c r="Y92" s="540"/>
      <c r="Z92" s="540"/>
      <c r="AA92" s="540"/>
      <c r="AB92" s="540"/>
      <c r="AC92" s="540"/>
      <c r="AD92" s="541"/>
      <c r="AE92" s="541"/>
      <c r="AF92" s="541"/>
      <c r="AG92" s="542"/>
      <c r="AH92" s="542"/>
      <c r="AI92" s="542"/>
      <c r="AJ92" s="542"/>
      <c r="AK92" s="549"/>
      <c r="AL92" s="550"/>
      <c r="AM92" s="550"/>
      <c r="AN92" s="550"/>
      <c r="AO92" s="550"/>
      <c r="AP92" s="551"/>
      <c r="AQ92" s="524">
        <f t="shared" si="7"/>
        <v>0</v>
      </c>
      <c r="AR92" s="524"/>
      <c r="AS92" s="524"/>
      <c r="AT92" s="524"/>
      <c r="AU92" s="524"/>
      <c r="AV92" s="524"/>
      <c r="AW92" s="524"/>
      <c r="AX92" s="524"/>
      <c r="AY92" s="526">
        <v>0</v>
      </c>
      <c r="AZ92" s="526"/>
      <c r="BA92" s="526"/>
      <c r="BB92" s="526"/>
      <c r="BC92" s="526"/>
      <c r="BD92" s="526"/>
      <c r="BE92" s="526"/>
      <c r="BF92" s="526"/>
      <c r="BG92" s="526">
        <f t="shared" si="6"/>
        <v>0</v>
      </c>
      <c r="BH92" s="526"/>
      <c r="BI92" s="526"/>
      <c r="BJ92" s="526"/>
      <c r="BK92" s="526"/>
      <c r="BL92" s="526"/>
      <c r="BM92" s="526"/>
      <c r="BN92" s="526"/>
      <c r="BO92" s="546">
        <f t="shared" si="8"/>
        <v>0</v>
      </c>
      <c r="BP92" s="547"/>
      <c r="BQ92" s="547"/>
      <c r="BR92" s="547"/>
      <c r="BS92" s="547"/>
      <c r="BT92" s="547"/>
      <c r="BU92" s="547"/>
      <c r="BV92" s="548"/>
      <c r="BW92" s="526">
        <v>0</v>
      </c>
      <c r="BX92" s="526"/>
      <c r="BY92" s="526"/>
      <c r="BZ92" s="526"/>
      <c r="CA92" s="526"/>
      <c r="CB92" s="526"/>
      <c r="CC92" s="526"/>
      <c r="CD92" s="526"/>
      <c r="CE92" s="526">
        <v>0</v>
      </c>
      <c r="CF92" s="526"/>
      <c r="CG92" s="526"/>
      <c r="CH92" s="526"/>
      <c r="CI92" s="526"/>
      <c r="CJ92" s="526"/>
      <c r="CK92" s="526"/>
      <c r="CL92" s="526"/>
      <c r="CM92" s="526"/>
      <c r="CN92" s="526">
        <v>0</v>
      </c>
      <c r="CO92" s="526"/>
      <c r="CP92" s="526"/>
      <c r="CQ92" s="526"/>
      <c r="CR92" s="526"/>
      <c r="CS92" s="526"/>
      <c r="CT92" s="526"/>
      <c r="CU92" s="526"/>
      <c r="CV92" s="524">
        <f t="shared" si="9"/>
        <v>0</v>
      </c>
      <c r="CW92" s="524"/>
      <c r="CX92" s="524"/>
      <c r="CY92" s="524"/>
      <c r="CZ92" s="524"/>
      <c r="DA92" s="524"/>
      <c r="DB92" s="524"/>
      <c r="DC92" s="524"/>
      <c r="DD92" s="524"/>
      <c r="DE92" s="525"/>
    </row>
    <row r="93" spans="1:109" s="2" customFormat="1" ht="23.25" customHeight="1">
      <c r="A93" s="538"/>
      <c r="B93" s="539"/>
      <c r="C93" s="539"/>
      <c r="D93" s="539"/>
      <c r="E93" s="539"/>
      <c r="F93" s="539"/>
      <c r="G93" s="539"/>
      <c r="H93" s="539"/>
      <c r="I93" s="539"/>
      <c r="J93" s="539"/>
      <c r="K93" s="539"/>
      <c r="L93" s="539"/>
      <c r="M93" s="539"/>
      <c r="N93" s="539"/>
      <c r="O93" s="539"/>
      <c r="P93" s="540"/>
      <c r="Q93" s="540"/>
      <c r="R93" s="540"/>
      <c r="S93" s="540"/>
      <c r="T93" s="540"/>
      <c r="U93" s="540"/>
      <c r="V93" s="540"/>
      <c r="W93" s="540"/>
      <c r="X93" s="540"/>
      <c r="Y93" s="540"/>
      <c r="Z93" s="540"/>
      <c r="AA93" s="540"/>
      <c r="AB93" s="540"/>
      <c r="AC93" s="540"/>
      <c r="AD93" s="541"/>
      <c r="AE93" s="541"/>
      <c r="AF93" s="541"/>
      <c r="AG93" s="542"/>
      <c r="AH93" s="542"/>
      <c r="AI93" s="542"/>
      <c r="AJ93" s="542"/>
      <c r="AK93" s="549"/>
      <c r="AL93" s="550"/>
      <c r="AM93" s="550"/>
      <c r="AN93" s="550"/>
      <c r="AO93" s="550"/>
      <c r="AP93" s="551"/>
      <c r="AQ93" s="524">
        <f t="shared" si="7"/>
        <v>0</v>
      </c>
      <c r="AR93" s="524"/>
      <c r="AS93" s="524"/>
      <c r="AT93" s="524"/>
      <c r="AU93" s="524"/>
      <c r="AV93" s="524"/>
      <c r="AW93" s="524"/>
      <c r="AX93" s="524"/>
      <c r="AY93" s="526">
        <v>0</v>
      </c>
      <c r="AZ93" s="526"/>
      <c r="BA93" s="526"/>
      <c r="BB93" s="526"/>
      <c r="BC93" s="526"/>
      <c r="BD93" s="526"/>
      <c r="BE93" s="526"/>
      <c r="BF93" s="526"/>
      <c r="BG93" s="526">
        <f t="shared" si="6"/>
        <v>0</v>
      </c>
      <c r="BH93" s="526"/>
      <c r="BI93" s="526"/>
      <c r="BJ93" s="526"/>
      <c r="BK93" s="526"/>
      <c r="BL93" s="526"/>
      <c r="BM93" s="526"/>
      <c r="BN93" s="526"/>
      <c r="BO93" s="546">
        <f t="shared" si="8"/>
        <v>0</v>
      </c>
      <c r="BP93" s="547"/>
      <c r="BQ93" s="547"/>
      <c r="BR93" s="547"/>
      <c r="BS93" s="547"/>
      <c r="BT93" s="547"/>
      <c r="BU93" s="547"/>
      <c r="BV93" s="548"/>
      <c r="BW93" s="526">
        <v>0</v>
      </c>
      <c r="BX93" s="526"/>
      <c r="BY93" s="526"/>
      <c r="BZ93" s="526"/>
      <c r="CA93" s="526"/>
      <c r="CB93" s="526"/>
      <c r="CC93" s="526"/>
      <c r="CD93" s="526"/>
      <c r="CE93" s="526">
        <v>0</v>
      </c>
      <c r="CF93" s="526"/>
      <c r="CG93" s="526"/>
      <c r="CH93" s="526"/>
      <c r="CI93" s="526"/>
      <c r="CJ93" s="526"/>
      <c r="CK93" s="526"/>
      <c r="CL93" s="526"/>
      <c r="CM93" s="526"/>
      <c r="CN93" s="526">
        <v>0</v>
      </c>
      <c r="CO93" s="526"/>
      <c r="CP93" s="526"/>
      <c r="CQ93" s="526"/>
      <c r="CR93" s="526"/>
      <c r="CS93" s="526"/>
      <c r="CT93" s="526"/>
      <c r="CU93" s="526"/>
      <c r="CV93" s="524">
        <f t="shared" si="9"/>
        <v>0</v>
      </c>
      <c r="CW93" s="524"/>
      <c r="CX93" s="524"/>
      <c r="CY93" s="524"/>
      <c r="CZ93" s="524"/>
      <c r="DA93" s="524"/>
      <c r="DB93" s="524"/>
      <c r="DC93" s="524"/>
      <c r="DD93" s="524"/>
      <c r="DE93" s="525"/>
    </row>
    <row r="94" spans="1:109" s="2" customFormat="1" ht="23.25" customHeight="1">
      <c r="A94" s="538"/>
      <c r="B94" s="539"/>
      <c r="C94" s="539"/>
      <c r="D94" s="539"/>
      <c r="E94" s="539"/>
      <c r="F94" s="539"/>
      <c r="G94" s="539"/>
      <c r="H94" s="539"/>
      <c r="I94" s="539"/>
      <c r="J94" s="539"/>
      <c r="K94" s="539"/>
      <c r="L94" s="539"/>
      <c r="M94" s="539"/>
      <c r="N94" s="539"/>
      <c r="O94" s="539"/>
      <c r="P94" s="540"/>
      <c r="Q94" s="540"/>
      <c r="R94" s="540"/>
      <c r="S94" s="540"/>
      <c r="T94" s="540"/>
      <c r="U94" s="540"/>
      <c r="V94" s="540"/>
      <c r="W94" s="540"/>
      <c r="X94" s="540"/>
      <c r="Y94" s="540"/>
      <c r="Z94" s="540"/>
      <c r="AA94" s="540"/>
      <c r="AB94" s="540"/>
      <c r="AC94" s="540"/>
      <c r="AD94" s="541"/>
      <c r="AE94" s="541"/>
      <c r="AF94" s="541"/>
      <c r="AG94" s="542"/>
      <c r="AH94" s="542"/>
      <c r="AI94" s="542"/>
      <c r="AJ94" s="542"/>
      <c r="AK94" s="549"/>
      <c r="AL94" s="550"/>
      <c r="AM94" s="550"/>
      <c r="AN94" s="550"/>
      <c r="AO94" s="550"/>
      <c r="AP94" s="551"/>
      <c r="AQ94" s="524">
        <f t="shared" si="7"/>
        <v>0</v>
      </c>
      <c r="AR94" s="524"/>
      <c r="AS94" s="524"/>
      <c r="AT94" s="524"/>
      <c r="AU94" s="524"/>
      <c r="AV94" s="524"/>
      <c r="AW94" s="524"/>
      <c r="AX94" s="524"/>
      <c r="AY94" s="526">
        <v>0</v>
      </c>
      <c r="AZ94" s="526"/>
      <c r="BA94" s="526"/>
      <c r="BB94" s="526"/>
      <c r="BC94" s="526"/>
      <c r="BD94" s="526"/>
      <c r="BE94" s="526"/>
      <c r="BF94" s="526"/>
      <c r="BG94" s="526">
        <f t="shared" si="6"/>
        <v>0</v>
      </c>
      <c r="BH94" s="526"/>
      <c r="BI94" s="526"/>
      <c r="BJ94" s="526"/>
      <c r="BK94" s="526"/>
      <c r="BL94" s="526"/>
      <c r="BM94" s="526"/>
      <c r="BN94" s="526"/>
      <c r="BO94" s="546">
        <f t="shared" si="8"/>
        <v>0</v>
      </c>
      <c r="BP94" s="547"/>
      <c r="BQ94" s="547"/>
      <c r="BR94" s="547"/>
      <c r="BS94" s="547"/>
      <c r="BT94" s="547"/>
      <c r="BU94" s="547"/>
      <c r="BV94" s="548"/>
      <c r="BW94" s="526">
        <v>0</v>
      </c>
      <c r="BX94" s="526"/>
      <c r="BY94" s="526"/>
      <c r="BZ94" s="526"/>
      <c r="CA94" s="526"/>
      <c r="CB94" s="526"/>
      <c r="CC94" s="526"/>
      <c r="CD94" s="526"/>
      <c r="CE94" s="526">
        <v>0</v>
      </c>
      <c r="CF94" s="526"/>
      <c r="CG94" s="526"/>
      <c r="CH94" s="526"/>
      <c r="CI94" s="526"/>
      <c r="CJ94" s="526"/>
      <c r="CK94" s="526"/>
      <c r="CL94" s="526"/>
      <c r="CM94" s="526"/>
      <c r="CN94" s="526">
        <v>0</v>
      </c>
      <c r="CO94" s="526"/>
      <c r="CP94" s="526"/>
      <c r="CQ94" s="526"/>
      <c r="CR94" s="526"/>
      <c r="CS94" s="526"/>
      <c r="CT94" s="526"/>
      <c r="CU94" s="526"/>
      <c r="CV94" s="524">
        <f t="shared" si="9"/>
        <v>0</v>
      </c>
      <c r="CW94" s="524"/>
      <c r="CX94" s="524"/>
      <c r="CY94" s="524"/>
      <c r="CZ94" s="524"/>
      <c r="DA94" s="524"/>
      <c r="DB94" s="524"/>
      <c r="DC94" s="524"/>
      <c r="DD94" s="524"/>
      <c r="DE94" s="525"/>
    </row>
    <row r="95" spans="1:109" s="2" customFormat="1" ht="23.25" customHeight="1">
      <c r="A95" s="538"/>
      <c r="B95" s="539"/>
      <c r="C95" s="539"/>
      <c r="D95" s="539"/>
      <c r="E95" s="539"/>
      <c r="F95" s="539"/>
      <c r="G95" s="539"/>
      <c r="H95" s="539"/>
      <c r="I95" s="539"/>
      <c r="J95" s="539"/>
      <c r="K95" s="539"/>
      <c r="L95" s="539"/>
      <c r="M95" s="539"/>
      <c r="N95" s="539"/>
      <c r="O95" s="539"/>
      <c r="P95" s="540"/>
      <c r="Q95" s="540"/>
      <c r="R95" s="540"/>
      <c r="S95" s="540"/>
      <c r="T95" s="540"/>
      <c r="U95" s="540"/>
      <c r="V95" s="540"/>
      <c r="W95" s="540"/>
      <c r="X95" s="540"/>
      <c r="Y95" s="540"/>
      <c r="Z95" s="540"/>
      <c r="AA95" s="540"/>
      <c r="AB95" s="540"/>
      <c r="AC95" s="540"/>
      <c r="AD95" s="541"/>
      <c r="AE95" s="541"/>
      <c r="AF95" s="541"/>
      <c r="AG95" s="542"/>
      <c r="AH95" s="542"/>
      <c r="AI95" s="542"/>
      <c r="AJ95" s="542"/>
      <c r="AK95" s="549"/>
      <c r="AL95" s="550"/>
      <c r="AM95" s="550"/>
      <c r="AN95" s="550"/>
      <c r="AO95" s="550"/>
      <c r="AP95" s="551"/>
      <c r="AQ95" s="524">
        <f t="shared" si="7"/>
        <v>0</v>
      </c>
      <c r="AR95" s="524"/>
      <c r="AS95" s="524"/>
      <c r="AT95" s="524"/>
      <c r="AU95" s="524"/>
      <c r="AV95" s="524"/>
      <c r="AW95" s="524"/>
      <c r="AX95" s="524"/>
      <c r="AY95" s="526"/>
      <c r="AZ95" s="526"/>
      <c r="BA95" s="526"/>
      <c r="BB95" s="526"/>
      <c r="BC95" s="526"/>
      <c r="BD95" s="526"/>
      <c r="BE95" s="526"/>
      <c r="BF95" s="526"/>
      <c r="BG95" s="526"/>
      <c r="BH95" s="526"/>
      <c r="BI95" s="526"/>
      <c r="BJ95" s="526"/>
      <c r="BK95" s="526"/>
      <c r="BL95" s="526"/>
      <c r="BM95" s="526"/>
      <c r="BN95" s="526"/>
      <c r="BO95" s="546">
        <f t="shared" si="8"/>
        <v>0</v>
      </c>
      <c r="BP95" s="547"/>
      <c r="BQ95" s="547"/>
      <c r="BR95" s="547"/>
      <c r="BS95" s="547"/>
      <c r="BT95" s="547"/>
      <c r="BU95" s="547"/>
      <c r="BV95" s="548"/>
      <c r="BW95" s="526"/>
      <c r="BX95" s="526"/>
      <c r="BY95" s="526"/>
      <c r="BZ95" s="526"/>
      <c r="CA95" s="526"/>
      <c r="CB95" s="526"/>
      <c r="CC95" s="526"/>
      <c r="CD95" s="526"/>
      <c r="CE95" s="526"/>
      <c r="CF95" s="526"/>
      <c r="CG95" s="526"/>
      <c r="CH95" s="526"/>
      <c r="CI95" s="526"/>
      <c r="CJ95" s="526"/>
      <c r="CK95" s="526"/>
      <c r="CL95" s="526"/>
      <c r="CM95" s="526"/>
      <c r="CN95" s="526"/>
      <c r="CO95" s="526"/>
      <c r="CP95" s="526"/>
      <c r="CQ95" s="526"/>
      <c r="CR95" s="526"/>
      <c r="CS95" s="526"/>
      <c r="CT95" s="526"/>
      <c r="CU95" s="526"/>
      <c r="CV95" s="524">
        <f t="shared" si="9"/>
        <v>0</v>
      </c>
      <c r="CW95" s="524"/>
      <c r="CX95" s="524"/>
      <c r="CY95" s="524"/>
      <c r="CZ95" s="524"/>
      <c r="DA95" s="524"/>
      <c r="DB95" s="524"/>
      <c r="DC95" s="524"/>
      <c r="DD95" s="524"/>
      <c r="DE95" s="525"/>
    </row>
    <row r="96" spans="1:109" s="2" customFormat="1" ht="23.25" customHeight="1">
      <c r="A96" s="538"/>
      <c r="B96" s="539"/>
      <c r="C96" s="539"/>
      <c r="D96" s="539"/>
      <c r="E96" s="539"/>
      <c r="F96" s="539"/>
      <c r="G96" s="539"/>
      <c r="H96" s="539"/>
      <c r="I96" s="539"/>
      <c r="J96" s="539"/>
      <c r="K96" s="539"/>
      <c r="L96" s="539"/>
      <c r="M96" s="539"/>
      <c r="N96" s="539"/>
      <c r="O96" s="539"/>
      <c r="P96" s="540"/>
      <c r="Q96" s="540"/>
      <c r="R96" s="540"/>
      <c r="S96" s="540"/>
      <c r="T96" s="540"/>
      <c r="U96" s="540"/>
      <c r="V96" s="540"/>
      <c r="W96" s="540"/>
      <c r="X96" s="540"/>
      <c r="Y96" s="540"/>
      <c r="Z96" s="540"/>
      <c r="AA96" s="540"/>
      <c r="AB96" s="540"/>
      <c r="AC96" s="540"/>
      <c r="AD96" s="541"/>
      <c r="AE96" s="541"/>
      <c r="AF96" s="541"/>
      <c r="AG96" s="542"/>
      <c r="AH96" s="542"/>
      <c r="AI96" s="542"/>
      <c r="AJ96" s="542"/>
      <c r="AK96" s="549"/>
      <c r="AL96" s="550"/>
      <c r="AM96" s="550"/>
      <c r="AN96" s="550"/>
      <c r="AO96" s="550"/>
      <c r="AP96" s="551"/>
      <c r="AQ96" s="524">
        <f t="shared" si="7"/>
        <v>0</v>
      </c>
      <c r="AR96" s="524"/>
      <c r="AS96" s="524"/>
      <c r="AT96" s="524"/>
      <c r="AU96" s="524"/>
      <c r="AV96" s="524"/>
      <c r="AW96" s="524"/>
      <c r="AX96" s="524"/>
      <c r="AY96" s="526"/>
      <c r="AZ96" s="526"/>
      <c r="BA96" s="526"/>
      <c r="BB96" s="526"/>
      <c r="BC96" s="526"/>
      <c r="BD96" s="526"/>
      <c r="BE96" s="526"/>
      <c r="BF96" s="526"/>
      <c r="BG96" s="526"/>
      <c r="BH96" s="526"/>
      <c r="BI96" s="526"/>
      <c r="BJ96" s="526"/>
      <c r="BK96" s="526"/>
      <c r="BL96" s="526"/>
      <c r="BM96" s="526"/>
      <c r="BN96" s="526"/>
      <c r="BO96" s="546">
        <f t="shared" si="8"/>
        <v>0</v>
      </c>
      <c r="BP96" s="547"/>
      <c r="BQ96" s="547"/>
      <c r="BR96" s="547"/>
      <c r="BS96" s="547"/>
      <c r="BT96" s="547"/>
      <c r="BU96" s="547"/>
      <c r="BV96" s="548"/>
      <c r="BW96" s="526"/>
      <c r="BX96" s="526"/>
      <c r="BY96" s="526"/>
      <c r="BZ96" s="526"/>
      <c r="CA96" s="526"/>
      <c r="CB96" s="526"/>
      <c r="CC96" s="526"/>
      <c r="CD96" s="526"/>
      <c r="CE96" s="526"/>
      <c r="CF96" s="526"/>
      <c r="CG96" s="526"/>
      <c r="CH96" s="526"/>
      <c r="CI96" s="526"/>
      <c r="CJ96" s="526"/>
      <c r="CK96" s="526"/>
      <c r="CL96" s="526"/>
      <c r="CM96" s="526"/>
      <c r="CN96" s="526"/>
      <c r="CO96" s="526"/>
      <c r="CP96" s="526"/>
      <c r="CQ96" s="526"/>
      <c r="CR96" s="526"/>
      <c r="CS96" s="526"/>
      <c r="CT96" s="526"/>
      <c r="CU96" s="526"/>
      <c r="CV96" s="524">
        <f t="shared" si="9"/>
        <v>0</v>
      </c>
      <c r="CW96" s="524"/>
      <c r="CX96" s="524"/>
      <c r="CY96" s="524"/>
      <c r="CZ96" s="524"/>
      <c r="DA96" s="524"/>
      <c r="DB96" s="524"/>
      <c r="DC96" s="524"/>
      <c r="DD96" s="524"/>
      <c r="DE96" s="525"/>
    </row>
    <row r="97" spans="1:110" s="2" customFormat="1" ht="23.25" customHeight="1">
      <c r="A97" s="538"/>
      <c r="B97" s="539"/>
      <c r="C97" s="539"/>
      <c r="D97" s="539"/>
      <c r="E97" s="539"/>
      <c r="F97" s="539"/>
      <c r="G97" s="539"/>
      <c r="H97" s="539"/>
      <c r="I97" s="539"/>
      <c r="J97" s="539"/>
      <c r="K97" s="539"/>
      <c r="L97" s="539"/>
      <c r="M97" s="539"/>
      <c r="N97" s="539"/>
      <c r="O97" s="539"/>
      <c r="P97" s="540"/>
      <c r="Q97" s="540"/>
      <c r="R97" s="540"/>
      <c r="S97" s="540"/>
      <c r="T97" s="540"/>
      <c r="U97" s="540"/>
      <c r="V97" s="540"/>
      <c r="W97" s="540"/>
      <c r="X97" s="540"/>
      <c r="Y97" s="540"/>
      <c r="Z97" s="540"/>
      <c r="AA97" s="540"/>
      <c r="AB97" s="540"/>
      <c r="AC97" s="540"/>
      <c r="AD97" s="541"/>
      <c r="AE97" s="541"/>
      <c r="AF97" s="541"/>
      <c r="AG97" s="542"/>
      <c r="AH97" s="542"/>
      <c r="AI97" s="542"/>
      <c r="AJ97" s="542"/>
      <c r="AK97" s="549"/>
      <c r="AL97" s="550"/>
      <c r="AM97" s="550"/>
      <c r="AN97" s="550"/>
      <c r="AO97" s="550"/>
      <c r="AP97" s="551"/>
      <c r="AQ97" s="524">
        <f t="shared" si="7"/>
        <v>0</v>
      </c>
      <c r="AR97" s="524"/>
      <c r="AS97" s="524"/>
      <c r="AT97" s="524"/>
      <c r="AU97" s="524"/>
      <c r="AV97" s="524"/>
      <c r="AW97" s="524"/>
      <c r="AX97" s="524"/>
      <c r="AY97" s="526"/>
      <c r="AZ97" s="526"/>
      <c r="BA97" s="526"/>
      <c r="BB97" s="526"/>
      <c r="BC97" s="526"/>
      <c r="BD97" s="526"/>
      <c r="BE97" s="526"/>
      <c r="BF97" s="526"/>
      <c r="BG97" s="526"/>
      <c r="BH97" s="526"/>
      <c r="BI97" s="526"/>
      <c r="BJ97" s="526"/>
      <c r="BK97" s="526"/>
      <c r="BL97" s="526"/>
      <c r="BM97" s="526"/>
      <c r="BN97" s="526"/>
      <c r="BO97" s="546">
        <f t="shared" si="8"/>
        <v>0</v>
      </c>
      <c r="BP97" s="547"/>
      <c r="BQ97" s="547"/>
      <c r="BR97" s="547"/>
      <c r="BS97" s="547"/>
      <c r="BT97" s="547"/>
      <c r="BU97" s="547"/>
      <c r="BV97" s="548"/>
      <c r="BW97" s="526"/>
      <c r="BX97" s="526"/>
      <c r="BY97" s="526"/>
      <c r="BZ97" s="526"/>
      <c r="CA97" s="526"/>
      <c r="CB97" s="526"/>
      <c r="CC97" s="526"/>
      <c r="CD97" s="526"/>
      <c r="CE97" s="526"/>
      <c r="CF97" s="526"/>
      <c r="CG97" s="526"/>
      <c r="CH97" s="526"/>
      <c r="CI97" s="526"/>
      <c r="CJ97" s="526"/>
      <c r="CK97" s="526"/>
      <c r="CL97" s="526"/>
      <c r="CM97" s="526"/>
      <c r="CN97" s="526"/>
      <c r="CO97" s="526"/>
      <c r="CP97" s="526"/>
      <c r="CQ97" s="526"/>
      <c r="CR97" s="526"/>
      <c r="CS97" s="526"/>
      <c r="CT97" s="526"/>
      <c r="CU97" s="526"/>
      <c r="CV97" s="524">
        <f t="shared" si="9"/>
        <v>0</v>
      </c>
      <c r="CW97" s="524"/>
      <c r="CX97" s="524"/>
      <c r="CY97" s="524"/>
      <c r="CZ97" s="524"/>
      <c r="DA97" s="524"/>
      <c r="DB97" s="524"/>
      <c r="DC97" s="524"/>
      <c r="DD97" s="524"/>
      <c r="DE97" s="525"/>
    </row>
    <row r="98" spans="1:110" s="2" customFormat="1" ht="23.25" customHeight="1">
      <c r="A98" s="538"/>
      <c r="B98" s="539"/>
      <c r="C98" s="539"/>
      <c r="D98" s="539"/>
      <c r="E98" s="539"/>
      <c r="F98" s="539"/>
      <c r="G98" s="539"/>
      <c r="H98" s="539"/>
      <c r="I98" s="539"/>
      <c r="J98" s="539"/>
      <c r="K98" s="539"/>
      <c r="L98" s="539"/>
      <c r="M98" s="539"/>
      <c r="N98" s="539"/>
      <c r="O98" s="539"/>
      <c r="P98" s="540"/>
      <c r="Q98" s="540"/>
      <c r="R98" s="540"/>
      <c r="S98" s="540"/>
      <c r="T98" s="540"/>
      <c r="U98" s="540"/>
      <c r="V98" s="540"/>
      <c r="W98" s="540"/>
      <c r="X98" s="540"/>
      <c r="Y98" s="540"/>
      <c r="Z98" s="540"/>
      <c r="AA98" s="540"/>
      <c r="AB98" s="540"/>
      <c r="AC98" s="540"/>
      <c r="AD98" s="541"/>
      <c r="AE98" s="541"/>
      <c r="AF98" s="541"/>
      <c r="AG98" s="542"/>
      <c r="AH98" s="542"/>
      <c r="AI98" s="542"/>
      <c r="AJ98" s="542"/>
      <c r="AK98" s="549"/>
      <c r="AL98" s="550"/>
      <c r="AM98" s="550"/>
      <c r="AN98" s="550"/>
      <c r="AO98" s="550"/>
      <c r="AP98" s="551"/>
      <c r="AQ98" s="524">
        <f t="shared" si="7"/>
        <v>0</v>
      </c>
      <c r="AR98" s="524"/>
      <c r="AS98" s="524"/>
      <c r="AT98" s="524"/>
      <c r="AU98" s="524"/>
      <c r="AV98" s="524"/>
      <c r="AW98" s="524"/>
      <c r="AX98" s="524"/>
      <c r="AY98" s="526"/>
      <c r="AZ98" s="526"/>
      <c r="BA98" s="526"/>
      <c r="BB98" s="526"/>
      <c r="BC98" s="526"/>
      <c r="BD98" s="526"/>
      <c r="BE98" s="526"/>
      <c r="BF98" s="526"/>
      <c r="BG98" s="526"/>
      <c r="BH98" s="526"/>
      <c r="BI98" s="526"/>
      <c r="BJ98" s="526"/>
      <c r="BK98" s="526"/>
      <c r="BL98" s="526"/>
      <c r="BM98" s="526"/>
      <c r="BN98" s="526"/>
      <c r="BO98" s="546">
        <f t="shared" si="8"/>
        <v>0</v>
      </c>
      <c r="BP98" s="547"/>
      <c r="BQ98" s="547"/>
      <c r="BR98" s="547"/>
      <c r="BS98" s="547"/>
      <c r="BT98" s="547"/>
      <c r="BU98" s="547"/>
      <c r="BV98" s="548"/>
      <c r="BW98" s="526"/>
      <c r="BX98" s="526"/>
      <c r="BY98" s="526"/>
      <c r="BZ98" s="526"/>
      <c r="CA98" s="526"/>
      <c r="CB98" s="526"/>
      <c r="CC98" s="526"/>
      <c r="CD98" s="526"/>
      <c r="CE98" s="526"/>
      <c r="CF98" s="526"/>
      <c r="CG98" s="526"/>
      <c r="CH98" s="526"/>
      <c r="CI98" s="526"/>
      <c r="CJ98" s="526"/>
      <c r="CK98" s="526"/>
      <c r="CL98" s="526"/>
      <c r="CM98" s="526"/>
      <c r="CN98" s="526"/>
      <c r="CO98" s="526"/>
      <c r="CP98" s="526"/>
      <c r="CQ98" s="526"/>
      <c r="CR98" s="526"/>
      <c r="CS98" s="526"/>
      <c r="CT98" s="526"/>
      <c r="CU98" s="526"/>
      <c r="CV98" s="524">
        <f t="shared" si="9"/>
        <v>0</v>
      </c>
      <c r="CW98" s="524"/>
      <c r="CX98" s="524"/>
      <c r="CY98" s="524"/>
      <c r="CZ98" s="524"/>
      <c r="DA98" s="524"/>
      <c r="DB98" s="524"/>
      <c r="DC98" s="524"/>
      <c r="DD98" s="524"/>
      <c r="DE98" s="525"/>
    </row>
    <row r="99" spans="1:110" s="2" customFormat="1" ht="23.25" customHeight="1">
      <c r="A99" s="538"/>
      <c r="B99" s="539"/>
      <c r="C99" s="539"/>
      <c r="D99" s="539"/>
      <c r="E99" s="539"/>
      <c r="F99" s="539"/>
      <c r="G99" s="539"/>
      <c r="H99" s="539"/>
      <c r="I99" s="539"/>
      <c r="J99" s="539"/>
      <c r="K99" s="539"/>
      <c r="L99" s="539"/>
      <c r="M99" s="539"/>
      <c r="N99" s="539"/>
      <c r="O99" s="539"/>
      <c r="P99" s="540"/>
      <c r="Q99" s="540"/>
      <c r="R99" s="540"/>
      <c r="S99" s="540"/>
      <c r="T99" s="540"/>
      <c r="U99" s="540"/>
      <c r="V99" s="540"/>
      <c r="W99" s="540"/>
      <c r="X99" s="540"/>
      <c r="Y99" s="540"/>
      <c r="Z99" s="540"/>
      <c r="AA99" s="540"/>
      <c r="AB99" s="540"/>
      <c r="AC99" s="540"/>
      <c r="AD99" s="541"/>
      <c r="AE99" s="541"/>
      <c r="AF99" s="541"/>
      <c r="AG99" s="542"/>
      <c r="AH99" s="542"/>
      <c r="AI99" s="542"/>
      <c r="AJ99" s="542"/>
      <c r="AK99" s="549"/>
      <c r="AL99" s="550"/>
      <c r="AM99" s="550"/>
      <c r="AN99" s="550"/>
      <c r="AO99" s="550"/>
      <c r="AP99" s="551"/>
      <c r="AQ99" s="524">
        <f t="shared" si="3"/>
        <v>0</v>
      </c>
      <c r="AR99" s="524"/>
      <c r="AS99" s="524"/>
      <c r="AT99" s="524"/>
      <c r="AU99" s="524"/>
      <c r="AV99" s="524"/>
      <c r="AW99" s="524"/>
      <c r="AX99" s="524"/>
      <c r="AY99" s="526"/>
      <c r="AZ99" s="526"/>
      <c r="BA99" s="526"/>
      <c r="BB99" s="526"/>
      <c r="BC99" s="526"/>
      <c r="BD99" s="526"/>
      <c r="BE99" s="526"/>
      <c r="BF99" s="526"/>
      <c r="BG99" s="526"/>
      <c r="BH99" s="526"/>
      <c r="BI99" s="526"/>
      <c r="BJ99" s="526"/>
      <c r="BK99" s="526"/>
      <c r="BL99" s="526"/>
      <c r="BM99" s="526"/>
      <c r="BN99" s="526"/>
      <c r="BO99" s="546">
        <f t="shared" si="4"/>
        <v>0</v>
      </c>
      <c r="BP99" s="547"/>
      <c r="BQ99" s="547"/>
      <c r="BR99" s="547"/>
      <c r="BS99" s="547"/>
      <c r="BT99" s="547"/>
      <c r="BU99" s="547"/>
      <c r="BV99" s="548"/>
      <c r="BW99" s="526"/>
      <c r="BX99" s="526"/>
      <c r="BY99" s="526"/>
      <c r="BZ99" s="526"/>
      <c r="CA99" s="526"/>
      <c r="CB99" s="526"/>
      <c r="CC99" s="526"/>
      <c r="CD99" s="526"/>
      <c r="CE99" s="526"/>
      <c r="CF99" s="526"/>
      <c r="CG99" s="526"/>
      <c r="CH99" s="526"/>
      <c r="CI99" s="526"/>
      <c r="CJ99" s="526"/>
      <c r="CK99" s="526"/>
      <c r="CL99" s="526"/>
      <c r="CM99" s="526"/>
      <c r="CN99" s="526"/>
      <c r="CO99" s="526"/>
      <c r="CP99" s="526"/>
      <c r="CQ99" s="526"/>
      <c r="CR99" s="526"/>
      <c r="CS99" s="526"/>
      <c r="CT99" s="526"/>
      <c r="CU99" s="526"/>
      <c r="CV99" s="524">
        <f t="shared" si="5"/>
        <v>0</v>
      </c>
      <c r="CW99" s="524"/>
      <c r="CX99" s="524"/>
      <c r="CY99" s="524"/>
      <c r="CZ99" s="524"/>
      <c r="DA99" s="524"/>
      <c r="DB99" s="524"/>
      <c r="DC99" s="524"/>
      <c r="DD99" s="524"/>
      <c r="DE99" s="525"/>
    </row>
    <row r="100" spans="1:110" s="2" customFormat="1" ht="23.25" customHeight="1">
      <c r="A100" s="538"/>
      <c r="B100" s="539"/>
      <c r="C100" s="539"/>
      <c r="D100" s="539"/>
      <c r="E100" s="539"/>
      <c r="F100" s="539"/>
      <c r="G100" s="539"/>
      <c r="H100" s="539"/>
      <c r="I100" s="539"/>
      <c r="J100" s="539"/>
      <c r="K100" s="539"/>
      <c r="L100" s="539"/>
      <c r="M100" s="539"/>
      <c r="N100" s="539"/>
      <c r="O100" s="539"/>
      <c r="P100" s="540"/>
      <c r="Q100" s="540"/>
      <c r="R100" s="540"/>
      <c r="S100" s="540"/>
      <c r="T100" s="540"/>
      <c r="U100" s="540"/>
      <c r="V100" s="540"/>
      <c r="W100" s="540"/>
      <c r="X100" s="540"/>
      <c r="Y100" s="540"/>
      <c r="Z100" s="540"/>
      <c r="AA100" s="540"/>
      <c r="AB100" s="540"/>
      <c r="AC100" s="540"/>
      <c r="AD100" s="541"/>
      <c r="AE100" s="541"/>
      <c r="AF100" s="541"/>
      <c r="AG100" s="542"/>
      <c r="AH100" s="542"/>
      <c r="AI100" s="542"/>
      <c r="AJ100" s="542"/>
      <c r="AK100" s="549"/>
      <c r="AL100" s="550"/>
      <c r="AM100" s="550"/>
      <c r="AN100" s="550"/>
      <c r="AO100" s="550"/>
      <c r="AP100" s="551"/>
      <c r="AQ100" s="524">
        <f t="shared" si="3"/>
        <v>0</v>
      </c>
      <c r="AR100" s="524"/>
      <c r="AS100" s="524"/>
      <c r="AT100" s="524"/>
      <c r="AU100" s="524"/>
      <c r="AV100" s="524"/>
      <c r="AW100" s="524"/>
      <c r="AX100" s="524"/>
      <c r="AY100" s="526"/>
      <c r="AZ100" s="526"/>
      <c r="BA100" s="526"/>
      <c r="BB100" s="526"/>
      <c r="BC100" s="526"/>
      <c r="BD100" s="526"/>
      <c r="BE100" s="526"/>
      <c r="BF100" s="526"/>
      <c r="BG100" s="526"/>
      <c r="BH100" s="526"/>
      <c r="BI100" s="526"/>
      <c r="BJ100" s="526"/>
      <c r="BK100" s="526"/>
      <c r="BL100" s="526"/>
      <c r="BM100" s="526"/>
      <c r="BN100" s="526"/>
      <c r="BO100" s="546">
        <f t="shared" si="4"/>
        <v>0</v>
      </c>
      <c r="BP100" s="547"/>
      <c r="BQ100" s="547"/>
      <c r="BR100" s="547"/>
      <c r="BS100" s="547"/>
      <c r="BT100" s="547"/>
      <c r="BU100" s="547"/>
      <c r="BV100" s="548"/>
      <c r="BW100" s="526"/>
      <c r="BX100" s="526"/>
      <c r="BY100" s="526"/>
      <c r="BZ100" s="526"/>
      <c r="CA100" s="526"/>
      <c r="CB100" s="526"/>
      <c r="CC100" s="526"/>
      <c r="CD100" s="526"/>
      <c r="CE100" s="526"/>
      <c r="CF100" s="526"/>
      <c r="CG100" s="526"/>
      <c r="CH100" s="526"/>
      <c r="CI100" s="526"/>
      <c r="CJ100" s="526"/>
      <c r="CK100" s="526"/>
      <c r="CL100" s="526"/>
      <c r="CM100" s="526"/>
      <c r="CN100" s="526"/>
      <c r="CO100" s="526"/>
      <c r="CP100" s="526"/>
      <c r="CQ100" s="526"/>
      <c r="CR100" s="526"/>
      <c r="CS100" s="526"/>
      <c r="CT100" s="526"/>
      <c r="CU100" s="526"/>
      <c r="CV100" s="524">
        <f t="shared" si="5"/>
        <v>0</v>
      </c>
      <c r="CW100" s="524"/>
      <c r="CX100" s="524"/>
      <c r="CY100" s="524"/>
      <c r="CZ100" s="524"/>
      <c r="DA100" s="524"/>
      <c r="DB100" s="524"/>
      <c r="DC100" s="524"/>
      <c r="DD100" s="524"/>
      <c r="DE100" s="525"/>
    </row>
    <row r="101" spans="1:110" s="2" customFormat="1" ht="23.25" customHeight="1">
      <c r="A101" s="555"/>
      <c r="B101" s="556"/>
      <c r="C101" s="556"/>
      <c r="D101" s="556"/>
      <c r="E101" s="556"/>
      <c r="F101" s="556"/>
      <c r="G101" s="556"/>
      <c r="H101" s="556"/>
      <c r="I101" s="556"/>
      <c r="J101" s="556"/>
      <c r="K101" s="556"/>
      <c r="L101" s="556"/>
      <c r="M101" s="556"/>
      <c r="N101" s="556"/>
      <c r="O101" s="557"/>
      <c r="P101" s="540"/>
      <c r="Q101" s="540"/>
      <c r="R101" s="540"/>
      <c r="S101" s="540"/>
      <c r="T101" s="540"/>
      <c r="U101" s="540"/>
      <c r="V101" s="540"/>
      <c r="W101" s="540"/>
      <c r="X101" s="540"/>
      <c r="Y101" s="540"/>
      <c r="Z101" s="540"/>
      <c r="AA101" s="540"/>
      <c r="AB101" s="540"/>
      <c r="AC101" s="540"/>
      <c r="AD101" s="541"/>
      <c r="AE101" s="541"/>
      <c r="AF101" s="541"/>
      <c r="AG101" s="542"/>
      <c r="AH101" s="542"/>
      <c r="AI101" s="542"/>
      <c r="AJ101" s="542"/>
      <c r="AK101" s="549"/>
      <c r="AL101" s="550"/>
      <c r="AM101" s="550"/>
      <c r="AN101" s="550"/>
      <c r="AO101" s="550"/>
      <c r="AP101" s="551"/>
      <c r="AQ101" s="524">
        <f t="shared" si="3"/>
        <v>0</v>
      </c>
      <c r="AR101" s="524"/>
      <c r="AS101" s="524"/>
      <c r="AT101" s="524"/>
      <c r="AU101" s="524"/>
      <c r="AV101" s="524"/>
      <c r="AW101" s="524"/>
      <c r="AX101" s="524"/>
      <c r="AY101" s="526"/>
      <c r="AZ101" s="526"/>
      <c r="BA101" s="526"/>
      <c r="BB101" s="526"/>
      <c r="BC101" s="526"/>
      <c r="BD101" s="526"/>
      <c r="BE101" s="526"/>
      <c r="BF101" s="526"/>
      <c r="BG101" s="526"/>
      <c r="BH101" s="526"/>
      <c r="BI101" s="526"/>
      <c r="BJ101" s="526"/>
      <c r="BK101" s="526"/>
      <c r="BL101" s="526"/>
      <c r="BM101" s="526"/>
      <c r="BN101" s="526"/>
      <c r="BO101" s="546">
        <f t="shared" si="4"/>
        <v>0</v>
      </c>
      <c r="BP101" s="547"/>
      <c r="BQ101" s="547"/>
      <c r="BR101" s="547"/>
      <c r="BS101" s="547"/>
      <c r="BT101" s="547"/>
      <c r="BU101" s="547"/>
      <c r="BV101" s="548"/>
      <c r="BW101" s="526"/>
      <c r="BX101" s="526"/>
      <c r="BY101" s="526"/>
      <c r="BZ101" s="526"/>
      <c r="CA101" s="526"/>
      <c r="CB101" s="526"/>
      <c r="CC101" s="526"/>
      <c r="CD101" s="526"/>
      <c r="CE101" s="526"/>
      <c r="CF101" s="526"/>
      <c r="CG101" s="526"/>
      <c r="CH101" s="526"/>
      <c r="CI101" s="526"/>
      <c r="CJ101" s="526"/>
      <c r="CK101" s="526"/>
      <c r="CL101" s="526"/>
      <c r="CM101" s="526"/>
      <c r="CN101" s="526"/>
      <c r="CO101" s="526"/>
      <c r="CP101" s="526"/>
      <c r="CQ101" s="526"/>
      <c r="CR101" s="526"/>
      <c r="CS101" s="526"/>
      <c r="CT101" s="526"/>
      <c r="CU101" s="526"/>
      <c r="CV101" s="524">
        <f t="shared" si="5"/>
        <v>0</v>
      </c>
      <c r="CW101" s="524"/>
      <c r="CX101" s="524"/>
      <c r="CY101" s="524"/>
      <c r="CZ101" s="524"/>
      <c r="DA101" s="524"/>
      <c r="DB101" s="524"/>
      <c r="DC101" s="524"/>
      <c r="DD101" s="524"/>
      <c r="DE101" s="525"/>
    </row>
    <row r="102" spans="1:110" s="2" customFormat="1" ht="23.25" customHeight="1">
      <c r="A102" s="538"/>
      <c r="B102" s="539"/>
      <c r="C102" s="539"/>
      <c r="D102" s="539"/>
      <c r="E102" s="539"/>
      <c r="F102" s="539"/>
      <c r="G102" s="539"/>
      <c r="H102" s="539"/>
      <c r="I102" s="539"/>
      <c r="J102" s="539"/>
      <c r="K102" s="539"/>
      <c r="L102" s="539"/>
      <c r="M102" s="539"/>
      <c r="N102" s="539"/>
      <c r="O102" s="539"/>
      <c r="P102" s="540"/>
      <c r="Q102" s="540"/>
      <c r="R102" s="540"/>
      <c r="S102" s="540"/>
      <c r="T102" s="540"/>
      <c r="U102" s="540"/>
      <c r="V102" s="540"/>
      <c r="W102" s="540"/>
      <c r="X102" s="540"/>
      <c r="Y102" s="540"/>
      <c r="Z102" s="540"/>
      <c r="AA102" s="540"/>
      <c r="AB102" s="540"/>
      <c r="AC102" s="540"/>
      <c r="AD102" s="541"/>
      <c r="AE102" s="541"/>
      <c r="AF102" s="541"/>
      <c r="AG102" s="542"/>
      <c r="AH102" s="542"/>
      <c r="AI102" s="542"/>
      <c r="AJ102" s="542"/>
      <c r="AK102" s="549"/>
      <c r="AL102" s="550"/>
      <c r="AM102" s="550"/>
      <c r="AN102" s="550"/>
      <c r="AO102" s="550"/>
      <c r="AP102" s="551"/>
      <c r="AQ102" s="524">
        <f t="shared" si="3"/>
        <v>0</v>
      </c>
      <c r="AR102" s="524"/>
      <c r="AS102" s="524"/>
      <c r="AT102" s="524"/>
      <c r="AU102" s="524"/>
      <c r="AV102" s="524"/>
      <c r="AW102" s="524"/>
      <c r="AX102" s="524"/>
      <c r="AY102" s="526"/>
      <c r="AZ102" s="526"/>
      <c r="BA102" s="526"/>
      <c r="BB102" s="526"/>
      <c r="BC102" s="526"/>
      <c r="BD102" s="526"/>
      <c r="BE102" s="526"/>
      <c r="BF102" s="526"/>
      <c r="BG102" s="526"/>
      <c r="BH102" s="526"/>
      <c r="BI102" s="526"/>
      <c r="BJ102" s="526"/>
      <c r="BK102" s="526"/>
      <c r="BL102" s="526"/>
      <c r="BM102" s="526"/>
      <c r="BN102" s="526"/>
      <c r="BO102" s="546">
        <f t="shared" si="4"/>
        <v>0</v>
      </c>
      <c r="BP102" s="547"/>
      <c r="BQ102" s="547"/>
      <c r="BR102" s="547"/>
      <c r="BS102" s="547"/>
      <c r="BT102" s="547"/>
      <c r="BU102" s="547"/>
      <c r="BV102" s="548"/>
      <c r="BW102" s="526"/>
      <c r="BX102" s="526"/>
      <c r="BY102" s="526"/>
      <c r="BZ102" s="526"/>
      <c r="CA102" s="526"/>
      <c r="CB102" s="526"/>
      <c r="CC102" s="526"/>
      <c r="CD102" s="526"/>
      <c r="CE102" s="526"/>
      <c r="CF102" s="526"/>
      <c r="CG102" s="526"/>
      <c r="CH102" s="526"/>
      <c r="CI102" s="526"/>
      <c r="CJ102" s="526"/>
      <c r="CK102" s="526"/>
      <c r="CL102" s="526"/>
      <c r="CM102" s="526"/>
      <c r="CN102" s="526"/>
      <c r="CO102" s="526"/>
      <c r="CP102" s="526"/>
      <c r="CQ102" s="526"/>
      <c r="CR102" s="526"/>
      <c r="CS102" s="526"/>
      <c r="CT102" s="526"/>
      <c r="CU102" s="526"/>
      <c r="CV102" s="524">
        <f t="shared" si="5"/>
        <v>0</v>
      </c>
      <c r="CW102" s="524"/>
      <c r="CX102" s="524"/>
      <c r="CY102" s="524"/>
      <c r="CZ102" s="524"/>
      <c r="DA102" s="524"/>
      <c r="DB102" s="524"/>
      <c r="DC102" s="524"/>
      <c r="DD102" s="524"/>
      <c r="DE102" s="525"/>
    </row>
    <row r="103" spans="1:110" s="2" customFormat="1" ht="23.25" customHeight="1">
      <c r="A103" s="538"/>
      <c r="B103" s="539"/>
      <c r="C103" s="539"/>
      <c r="D103" s="539"/>
      <c r="E103" s="539"/>
      <c r="F103" s="539"/>
      <c r="G103" s="539"/>
      <c r="H103" s="539"/>
      <c r="I103" s="539"/>
      <c r="J103" s="539"/>
      <c r="K103" s="539"/>
      <c r="L103" s="539"/>
      <c r="M103" s="539"/>
      <c r="N103" s="539"/>
      <c r="O103" s="539"/>
      <c r="P103" s="540"/>
      <c r="Q103" s="540"/>
      <c r="R103" s="540"/>
      <c r="S103" s="540"/>
      <c r="T103" s="540"/>
      <c r="U103" s="540"/>
      <c r="V103" s="540"/>
      <c r="W103" s="540"/>
      <c r="X103" s="540"/>
      <c r="Y103" s="540"/>
      <c r="Z103" s="540"/>
      <c r="AA103" s="540"/>
      <c r="AB103" s="540"/>
      <c r="AC103" s="540"/>
      <c r="AD103" s="541"/>
      <c r="AE103" s="541"/>
      <c r="AF103" s="541"/>
      <c r="AG103" s="542"/>
      <c r="AH103" s="542"/>
      <c r="AI103" s="542"/>
      <c r="AJ103" s="542"/>
      <c r="AK103" s="549"/>
      <c r="AL103" s="550"/>
      <c r="AM103" s="550"/>
      <c r="AN103" s="550"/>
      <c r="AO103" s="550"/>
      <c r="AP103" s="551"/>
      <c r="AQ103" s="524">
        <f t="shared" si="3"/>
        <v>0</v>
      </c>
      <c r="AR103" s="524"/>
      <c r="AS103" s="524"/>
      <c r="AT103" s="524"/>
      <c r="AU103" s="524"/>
      <c r="AV103" s="524"/>
      <c r="AW103" s="524"/>
      <c r="AX103" s="524"/>
      <c r="AY103" s="526"/>
      <c r="AZ103" s="526"/>
      <c r="BA103" s="526"/>
      <c r="BB103" s="526"/>
      <c r="BC103" s="526"/>
      <c r="BD103" s="526"/>
      <c r="BE103" s="526"/>
      <c r="BF103" s="526"/>
      <c r="BG103" s="526"/>
      <c r="BH103" s="526"/>
      <c r="BI103" s="526"/>
      <c r="BJ103" s="526"/>
      <c r="BK103" s="526"/>
      <c r="BL103" s="526"/>
      <c r="BM103" s="526"/>
      <c r="BN103" s="526"/>
      <c r="BO103" s="546">
        <f t="shared" si="4"/>
        <v>0</v>
      </c>
      <c r="BP103" s="547"/>
      <c r="BQ103" s="547"/>
      <c r="BR103" s="547"/>
      <c r="BS103" s="547"/>
      <c r="BT103" s="547"/>
      <c r="BU103" s="547"/>
      <c r="BV103" s="548"/>
      <c r="BW103" s="526"/>
      <c r="BX103" s="526"/>
      <c r="BY103" s="526"/>
      <c r="BZ103" s="526"/>
      <c r="CA103" s="526"/>
      <c r="CB103" s="526"/>
      <c r="CC103" s="526"/>
      <c r="CD103" s="526"/>
      <c r="CE103" s="526"/>
      <c r="CF103" s="526"/>
      <c r="CG103" s="526"/>
      <c r="CH103" s="526"/>
      <c r="CI103" s="526"/>
      <c r="CJ103" s="526"/>
      <c r="CK103" s="526"/>
      <c r="CL103" s="526"/>
      <c r="CM103" s="526"/>
      <c r="CN103" s="526"/>
      <c r="CO103" s="526"/>
      <c r="CP103" s="526"/>
      <c r="CQ103" s="526"/>
      <c r="CR103" s="526"/>
      <c r="CS103" s="526"/>
      <c r="CT103" s="526"/>
      <c r="CU103" s="526"/>
      <c r="CV103" s="524">
        <f t="shared" si="5"/>
        <v>0</v>
      </c>
      <c r="CW103" s="524"/>
      <c r="CX103" s="524"/>
      <c r="CY103" s="524"/>
      <c r="CZ103" s="524"/>
      <c r="DA103" s="524"/>
      <c r="DB103" s="524"/>
      <c r="DC103" s="524"/>
      <c r="DD103" s="524"/>
      <c r="DE103" s="525"/>
    </row>
    <row r="104" spans="1:110" s="2" customFormat="1" ht="23.25" customHeight="1">
      <c r="A104" s="555"/>
      <c r="B104" s="556"/>
      <c r="C104" s="556"/>
      <c r="D104" s="556"/>
      <c r="E104" s="556"/>
      <c r="F104" s="556"/>
      <c r="G104" s="556"/>
      <c r="H104" s="556"/>
      <c r="I104" s="556"/>
      <c r="J104" s="556"/>
      <c r="K104" s="556"/>
      <c r="L104" s="556"/>
      <c r="M104" s="556"/>
      <c r="N104" s="556"/>
      <c r="O104" s="557"/>
      <c r="P104" s="540"/>
      <c r="Q104" s="540"/>
      <c r="R104" s="540"/>
      <c r="S104" s="540"/>
      <c r="T104" s="540"/>
      <c r="U104" s="540"/>
      <c r="V104" s="540"/>
      <c r="W104" s="540"/>
      <c r="X104" s="540"/>
      <c r="Y104" s="540"/>
      <c r="Z104" s="540"/>
      <c r="AA104" s="540"/>
      <c r="AB104" s="540"/>
      <c r="AC104" s="540"/>
      <c r="AD104" s="541"/>
      <c r="AE104" s="541"/>
      <c r="AF104" s="541"/>
      <c r="AG104" s="542"/>
      <c r="AH104" s="542"/>
      <c r="AI104" s="542"/>
      <c r="AJ104" s="542"/>
      <c r="AK104" s="549"/>
      <c r="AL104" s="550"/>
      <c r="AM104" s="550"/>
      <c r="AN104" s="550"/>
      <c r="AO104" s="550"/>
      <c r="AP104" s="551"/>
      <c r="AQ104" s="524">
        <f t="shared" si="3"/>
        <v>0</v>
      </c>
      <c r="AR104" s="524"/>
      <c r="AS104" s="524"/>
      <c r="AT104" s="524"/>
      <c r="AU104" s="524"/>
      <c r="AV104" s="524"/>
      <c r="AW104" s="524"/>
      <c r="AX104" s="524"/>
      <c r="AY104" s="526"/>
      <c r="AZ104" s="526"/>
      <c r="BA104" s="526"/>
      <c r="BB104" s="526"/>
      <c r="BC104" s="526"/>
      <c r="BD104" s="526"/>
      <c r="BE104" s="526"/>
      <c r="BF104" s="526"/>
      <c r="BG104" s="526"/>
      <c r="BH104" s="526"/>
      <c r="BI104" s="526"/>
      <c r="BJ104" s="526"/>
      <c r="BK104" s="526"/>
      <c r="BL104" s="526"/>
      <c r="BM104" s="526"/>
      <c r="BN104" s="526"/>
      <c r="BO104" s="546">
        <f t="shared" si="4"/>
        <v>0</v>
      </c>
      <c r="BP104" s="547"/>
      <c r="BQ104" s="547"/>
      <c r="BR104" s="547"/>
      <c r="BS104" s="547"/>
      <c r="BT104" s="547"/>
      <c r="BU104" s="547"/>
      <c r="BV104" s="548"/>
      <c r="BW104" s="526"/>
      <c r="BX104" s="526"/>
      <c r="BY104" s="526"/>
      <c r="BZ104" s="526"/>
      <c r="CA104" s="526"/>
      <c r="CB104" s="526"/>
      <c r="CC104" s="526"/>
      <c r="CD104" s="526"/>
      <c r="CE104" s="526"/>
      <c r="CF104" s="526"/>
      <c r="CG104" s="526"/>
      <c r="CH104" s="526"/>
      <c r="CI104" s="526"/>
      <c r="CJ104" s="526"/>
      <c r="CK104" s="526"/>
      <c r="CL104" s="526"/>
      <c r="CM104" s="526"/>
      <c r="CN104" s="526"/>
      <c r="CO104" s="526"/>
      <c r="CP104" s="526"/>
      <c r="CQ104" s="526"/>
      <c r="CR104" s="526"/>
      <c r="CS104" s="526"/>
      <c r="CT104" s="526"/>
      <c r="CU104" s="526"/>
      <c r="CV104" s="524">
        <f t="shared" si="5"/>
        <v>0</v>
      </c>
      <c r="CW104" s="524"/>
      <c r="CX104" s="524"/>
      <c r="CY104" s="524"/>
      <c r="CZ104" s="524"/>
      <c r="DA104" s="524"/>
      <c r="DB104" s="524"/>
      <c r="DC104" s="524"/>
      <c r="DD104" s="524"/>
      <c r="DE104" s="525"/>
    </row>
    <row r="105" spans="1:110" s="2" customFormat="1" ht="23.25" customHeight="1">
      <c r="A105" s="555"/>
      <c r="B105" s="556"/>
      <c r="C105" s="556"/>
      <c r="D105" s="556"/>
      <c r="E105" s="556"/>
      <c r="F105" s="556"/>
      <c r="G105" s="556"/>
      <c r="H105" s="556"/>
      <c r="I105" s="556"/>
      <c r="J105" s="556"/>
      <c r="K105" s="556"/>
      <c r="L105" s="556"/>
      <c r="M105" s="556"/>
      <c r="N105" s="556"/>
      <c r="O105" s="557"/>
      <c r="P105" s="540"/>
      <c r="Q105" s="540"/>
      <c r="R105" s="540"/>
      <c r="S105" s="540"/>
      <c r="T105" s="540"/>
      <c r="U105" s="540"/>
      <c r="V105" s="540"/>
      <c r="W105" s="540"/>
      <c r="X105" s="540"/>
      <c r="Y105" s="540"/>
      <c r="Z105" s="540"/>
      <c r="AA105" s="540"/>
      <c r="AB105" s="540"/>
      <c r="AC105" s="540"/>
      <c r="AD105" s="541"/>
      <c r="AE105" s="541"/>
      <c r="AF105" s="541"/>
      <c r="AG105" s="542"/>
      <c r="AH105" s="542"/>
      <c r="AI105" s="542"/>
      <c r="AJ105" s="542"/>
      <c r="AK105" s="549"/>
      <c r="AL105" s="550"/>
      <c r="AM105" s="550"/>
      <c r="AN105" s="550"/>
      <c r="AO105" s="550"/>
      <c r="AP105" s="551"/>
      <c r="AQ105" s="553">
        <f t="shared" si="3"/>
        <v>0</v>
      </c>
      <c r="AR105" s="553"/>
      <c r="AS105" s="553"/>
      <c r="AT105" s="553"/>
      <c r="AU105" s="553"/>
      <c r="AV105" s="553"/>
      <c r="AW105" s="553"/>
      <c r="AX105" s="553"/>
      <c r="AY105" s="526"/>
      <c r="AZ105" s="526"/>
      <c r="BA105" s="526"/>
      <c r="BB105" s="526"/>
      <c r="BC105" s="526"/>
      <c r="BD105" s="526"/>
      <c r="BE105" s="526"/>
      <c r="BF105" s="526"/>
      <c r="BG105" s="526"/>
      <c r="BH105" s="526"/>
      <c r="BI105" s="526"/>
      <c r="BJ105" s="526"/>
      <c r="BK105" s="526"/>
      <c r="BL105" s="526"/>
      <c r="BM105" s="526"/>
      <c r="BN105" s="526"/>
      <c r="BO105" s="546">
        <f t="shared" si="4"/>
        <v>0</v>
      </c>
      <c r="BP105" s="547"/>
      <c r="BQ105" s="547"/>
      <c r="BR105" s="547"/>
      <c r="BS105" s="547"/>
      <c r="BT105" s="547"/>
      <c r="BU105" s="547"/>
      <c r="BV105" s="548"/>
      <c r="BW105" s="552"/>
      <c r="BX105" s="552"/>
      <c r="BY105" s="552"/>
      <c r="BZ105" s="552"/>
      <c r="CA105" s="552"/>
      <c r="CB105" s="552"/>
      <c r="CC105" s="552"/>
      <c r="CD105" s="552"/>
      <c r="CE105" s="552"/>
      <c r="CF105" s="552"/>
      <c r="CG105" s="552"/>
      <c r="CH105" s="552"/>
      <c r="CI105" s="552"/>
      <c r="CJ105" s="552"/>
      <c r="CK105" s="552"/>
      <c r="CL105" s="552"/>
      <c r="CM105" s="552"/>
      <c r="CN105" s="552"/>
      <c r="CO105" s="552"/>
      <c r="CP105" s="552"/>
      <c r="CQ105" s="552"/>
      <c r="CR105" s="552"/>
      <c r="CS105" s="552"/>
      <c r="CT105" s="552"/>
      <c r="CU105" s="552"/>
      <c r="CV105" s="553">
        <f t="shared" si="5"/>
        <v>0</v>
      </c>
      <c r="CW105" s="553"/>
      <c r="CX105" s="553"/>
      <c r="CY105" s="553"/>
      <c r="CZ105" s="553"/>
      <c r="DA105" s="553"/>
      <c r="DB105" s="553"/>
      <c r="DC105" s="553"/>
      <c r="DD105" s="553"/>
      <c r="DE105" s="554"/>
    </row>
    <row r="106" spans="1:110" s="2" customFormat="1" ht="23.25" customHeight="1">
      <c r="A106" s="538"/>
      <c r="B106" s="539"/>
      <c r="C106" s="539"/>
      <c r="D106" s="539"/>
      <c r="E106" s="539"/>
      <c r="F106" s="539"/>
      <c r="G106" s="539"/>
      <c r="H106" s="539"/>
      <c r="I106" s="539"/>
      <c r="J106" s="539"/>
      <c r="K106" s="539"/>
      <c r="L106" s="539"/>
      <c r="M106" s="539"/>
      <c r="N106" s="539"/>
      <c r="O106" s="539"/>
      <c r="P106" s="540"/>
      <c r="Q106" s="540"/>
      <c r="R106" s="540"/>
      <c r="S106" s="540"/>
      <c r="T106" s="540"/>
      <c r="U106" s="540"/>
      <c r="V106" s="540"/>
      <c r="W106" s="540"/>
      <c r="X106" s="540"/>
      <c r="Y106" s="540"/>
      <c r="Z106" s="540"/>
      <c r="AA106" s="540"/>
      <c r="AB106" s="540"/>
      <c r="AC106" s="540"/>
      <c r="AD106" s="541"/>
      <c r="AE106" s="541"/>
      <c r="AF106" s="541"/>
      <c r="AG106" s="542"/>
      <c r="AH106" s="542"/>
      <c r="AI106" s="542"/>
      <c r="AJ106" s="542"/>
      <c r="AK106" s="549"/>
      <c r="AL106" s="550"/>
      <c r="AM106" s="550"/>
      <c r="AN106" s="550"/>
      <c r="AO106" s="550"/>
      <c r="AP106" s="551"/>
      <c r="AQ106" s="524">
        <f t="shared" si="3"/>
        <v>0</v>
      </c>
      <c r="AR106" s="524"/>
      <c r="AS106" s="524"/>
      <c r="AT106" s="524"/>
      <c r="AU106" s="524"/>
      <c r="AV106" s="524"/>
      <c r="AW106" s="524"/>
      <c r="AX106" s="524"/>
      <c r="AY106" s="526"/>
      <c r="AZ106" s="526"/>
      <c r="BA106" s="526"/>
      <c r="BB106" s="526"/>
      <c r="BC106" s="526"/>
      <c r="BD106" s="526"/>
      <c r="BE106" s="526"/>
      <c r="BF106" s="526"/>
      <c r="BG106" s="526"/>
      <c r="BH106" s="526"/>
      <c r="BI106" s="526"/>
      <c r="BJ106" s="526"/>
      <c r="BK106" s="526"/>
      <c r="BL106" s="526"/>
      <c r="BM106" s="526"/>
      <c r="BN106" s="526"/>
      <c r="BO106" s="546">
        <f t="shared" si="4"/>
        <v>0</v>
      </c>
      <c r="BP106" s="547"/>
      <c r="BQ106" s="547"/>
      <c r="BR106" s="547"/>
      <c r="BS106" s="547"/>
      <c r="BT106" s="547"/>
      <c r="BU106" s="547"/>
      <c r="BV106" s="548"/>
      <c r="BW106" s="526"/>
      <c r="BX106" s="526"/>
      <c r="BY106" s="526"/>
      <c r="BZ106" s="526"/>
      <c r="CA106" s="526"/>
      <c r="CB106" s="526"/>
      <c r="CC106" s="526"/>
      <c r="CD106" s="526"/>
      <c r="CE106" s="526"/>
      <c r="CF106" s="526"/>
      <c r="CG106" s="526"/>
      <c r="CH106" s="526"/>
      <c r="CI106" s="526"/>
      <c r="CJ106" s="526"/>
      <c r="CK106" s="526"/>
      <c r="CL106" s="526"/>
      <c r="CM106" s="526"/>
      <c r="CN106" s="526"/>
      <c r="CO106" s="526"/>
      <c r="CP106" s="526"/>
      <c r="CQ106" s="526"/>
      <c r="CR106" s="526"/>
      <c r="CS106" s="526"/>
      <c r="CT106" s="526"/>
      <c r="CU106" s="526"/>
      <c r="CV106" s="524">
        <f t="shared" si="5"/>
        <v>0</v>
      </c>
      <c r="CW106" s="524"/>
      <c r="CX106" s="524"/>
      <c r="CY106" s="524"/>
      <c r="CZ106" s="524"/>
      <c r="DA106" s="524"/>
      <c r="DB106" s="524"/>
      <c r="DC106" s="524"/>
      <c r="DD106" s="524"/>
      <c r="DE106" s="525"/>
    </row>
    <row r="107" spans="1:110" s="2" customFormat="1" ht="23.25" customHeight="1">
      <c r="A107" s="538"/>
      <c r="B107" s="539"/>
      <c r="C107" s="539"/>
      <c r="D107" s="539"/>
      <c r="E107" s="539"/>
      <c r="F107" s="539"/>
      <c r="G107" s="539"/>
      <c r="H107" s="539"/>
      <c r="I107" s="539"/>
      <c r="J107" s="539"/>
      <c r="K107" s="539"/>
      <c r="L107" s="539"/>
      <c r="M107" s="539"/>
      <c r="N107" s="539"/>
      <c r="O107" s="539"/>
      <c r="P107" s="540"/>
      <c r="Q107" s="540"/>
      <c r="R107" s="540"/>
      <c r="S107" s="540"/>
      <c r="T107" s="540"/>
      <c r="U107" s="540"/>
      <c r="V107" s="540"/>
      <c r="W107" s="540"/>
      <c r="X107" s="540"/>
      <c r="Y107" s="540"/>
      <c r="Z107" s="540"/>
      <c r="AA107" s="540"/>
      <c r="AB107" s="540"/>
      <c r="AC107" s="540"/>
      <c r="AD107" s="541"/>
      <c r="AE107" s="541"/>
      <c r="AF107" s="541"/>
      <c r="AG107" s="542"/>
      <c r="AH107" s="542"/>
      <c r="AI107" s="542"/>
      <c r="AJ107" s="542"/>
      <c r="AK107" s="549"/>
      <c r="AL107" s="550"/>
      <c r="AM107" s="550"/>
      <c r="AN107" s="550"/>
      <c r="AO107" s="550"/>
      <c r="AP107" s="551"/>
      <c r="AQ107" s="524">
        <v>0</v>
      </c>
      <c r="AR107" s="524"/>
      <c r="AS107" s="524"/>
      <c r="AT107" s="524"/>
      <c r="AU107" s="524"/>
      <c r="AV107" s="524"/>
      <c r="AW107" s="524"/>
      <c r="AX107" s="524"/>
      <c r="AY107" s="526"/>
      <c r="AZ107" s="526"/>
      <c r="BA107" s="526"/>
      <c r="BB107" s="526"/>
      <c r="BC107" s="526"/>
      <c r="BD107" s="526"/>
      <c r="BE107" s="526"/>
      <c r="BF107" s="526"/>
      <c r="BG107" s="526"/>
      <c r="BH107" s="526"/>
      <c r="BI107" s="526"/>
      <c r="BJ107" s="526"/>
      <c r="BK107" s="526"/>
      <c r="BL107" s="526"/>
      <c r="BM107" s="526"/>
      <c r="BN107" s="526"/>
      <c r="BO107" s="546">
        <v>0</v>
      </c>
      <c r="BP107" s="547"/>
      <c r="BQ107" s="547"/>
      <c r="BR107" s="547"/>
      <c r="BS107" s="547"/>
      <c r="BT107" s="547"/>
      <c r="BU107" s="547"/>
      <c r="BV107" s="548"/>
      <c r="BW107" s="526"/>
      <c r="BX107" s="526"/>
      <c r="BY107" s="526"/>
      <c r="BZ107" s="526"/>
      <c r="CA107" s="526"/>
      <c r="CB107" s="526"/>
      <c r="CC107" s="526"/>
      <c r="CD107" s="526"/>
      <c r="CE107" s="526"/>
      <c r="CF107" s="526"/>
      <c r="CG107" s="526"/>
      <c r="CH107" s="526"/>
      <c r="CI107" s="526"/>
      <c r="CJ107" s="526"/>
      <c r="CK107" s="526"/>
      <c r="CL107" s="526"/>
      <c r="CM107" s="526"/>
      <c r="CN107" s="526"/>
      <c r="CO107" s="526"/>
      <c r="CP107" s="526"/>
      <c r="CQ107" s="526"/>
      <c r="CR107" s="526"/>
      <c r="CS107" s="526"/>
      <c r="CT107" s="526"/>
      <c r="CU107" s="526"/>
      <c r="CV107" s="524">
        <v>0</v>
      </c>
      <c r="CW107" s="524"/>
      <c r="CX107" s="524"/>
      <c r="CY107" s="524"/>
      <c r="CZ107" s="524"/>
      <c r="DA107" s="524"/>
      <c r="DB107" s="524"/>
      <c r="DC107" s="524"/>
      <c r="DD107" s="524"/>
      <c r="DE107" s="525"/>
    </row>
    <row r="108" spans="1:110" s="2" customFormat="1" ht="23.25" customHeight="1" thickBot="1">
      <c r="A108" s="538"/>
      <c r="B108" s="539"/>
      <c r="C108" s="539"/>
      <c r="D108" s="539"/>
      <c r="E108" s="539"/>
      <c r="F108" s="539"/>
      <c r="G108" s="539"/>
      <c r="H108" s="539"/>
      <c r="I108" s="539"/>
      <c r="J108" s="539"/>
      <c r="K108" s="539"/>
      <c r="L108" s="539"/>
      <c r="M108" s="539"/>
      <c r="N108" s="539"/>
      <c r="O108" s="539"/>
      <c r="P108" s="540"/>
      <c r="Q108" s="540"/>
      <c r="R108" s="540"/>
      <c r="S108" s="540"/>
      <c r="T108" s="540"/>
      <c r="U108" s="540"/>
      <c r="V108" s="540"/>
      <c r="W108" s="540"/>
      <c r="X108" s="540"/>
      <c r="Y108" s="540"/>
      <c r="Z108" s="540"/>
      <c r="AA108" s="540"/>
      <c r="AB108" s="540"/>
      <c r="AC108" s="540"/>
      <c r="AD108" s="541"/>
      <c r="AE108" s="541"/>
      <c r="AF108" s="541"/>
      <c r="AG108" s="542"/>
      <c r="AH108" s="542"/>
      <c r="AI108" s="542"/>
      <c r="AJ108" s="542"/>
      <c r="AK108" s="543"/>
      <c r="AL108" s="544"/>
      <c r="AM108" s="544"/>
      <c r="AN108" s="544"/>
      <c r="AO108" s="544"/>
      <c r="AP108" s="545"/>
      <c r="AQ108" s="524">
        <f>AG108*AK108*12</f>
        <v>0</v>
      </c>
      <c r="AR108" s="524"/>
      <c r="AS108" s="524"/>
      <c r="AT108" s="524"/>
      <c r="AU108" s="524"/>
      <c r="AV108" s="524"/>
      <c r="AW108" s="524"/>
      <c r="AX108" s="524"/>
      <c r="AY108" s="535"/>
      <c r="AZ108" s="536"/>
      <c r="BA108" s="536"/>
      <c r="BB108" s="536"/>
      <c r="BC108" s="536"/>
      <c r="BD108" s="536"/>
      <c r="BE108" s="536"/>
      <c r="BF108" s="537"/>
      <c r="BG108" s="526"/>
      <c r="BH108" s="526"/>
      <c r="BI108" s="526"/>
      <c r="BJ108" s="526"/>
      <c r="BK108" s="526"/>
      <c r="BL108" s="526"/>
      <c r="BM108" s="526"/>
      <c r="BN108" s="526"/>
      <c r="BO108" s="527">
        <f>AQ108/365*50</f>
        <v>0</v>
      </c>
      <c r="BP108" s="528"/>
      <c r="BQ108" s="528"/>
      <c r="BR108" s="528"/>
      <c r="BS108" s="528"/>
      <c r="BT108" s="528"/>
      <c r="BU108" s="528"/>
      <c r="BV108" s="529"/>
      <c r="BW108" s="526"/>
      <c r="BX108" s="526"/>
      <c r="BY108" s="526"/>
      <c r="BZ108" s="526"/>
      <c r="CA108" s="526"/>
      <c r="CB108" s="526"/>
      <c r="CC108" s="526"/>
      <c r="CD108" s="526"/>
      <c r="CE108" s="526"/>
      <c r="CF108" s="526"/>
      <c r="CG108" s="526"/>
      <c r="CH108" s="526"/>
      <c r="CI108" s="526"/>
      <c r="CJ108" s="526"/>
      <c r="CK108" s="526"/>
      <c r="CL108" s="526"/>
      <c r="CM108" s="526"/>
      <c r="CN108" s="526"/>
      <c r="CO108" s="526"/>
      <c r="CP108" s="526"/>
      <c r="CQ108" s="526"/>
      <c r="CR108" s="526"/>
      <c r="CS108" s="526"/>
      <c r="CT108" s="526"/>
      <c r="CU108" s="526"/>
      <c r="CV108" s="524">
        <f>SUM(AQ108:CU108)</f>
        <v>0</v>
      </c>
      <c r="CW108" s="524"/>
      <c r="CX108" s="524"/>
      <c r="CY108" s="524"/>
      <c r="CZ108" s="524"/>
      <c r="DA108" s="524"/>
      <c r="DB108" s="524"/>
      <c r="DC108" s="524"/>
      <c r="DD108" s="524"/>
      <c r="DE108" s="525"/>
    </row>
    <row r="109" spans="1:110" s="2" customFormat="1" ht="24.95" customHeight="1" thickBot="1">
      <c r="A109" s="530" t="s">
        <v>571</v>
      </c>
      <c r="B109" s="531"/>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2"/>
      <c r="AG109" s="533">
        <f>SUM(AG8:AJ108)</f>
        <v>100</v>
      </c>
      <c r="AH109" s="533"/>
      <c r="AI109" s="533"/>
      <c r="AJ109" s="533"/>
      <c r="AK109" s="534">
        <f>SUM(AK8:AP108)</f>
        <v>479537.86000000022</v>
      </c>
      <c r="AL109" s="534"/>
      <c r="AM109" s="534"/>
      <c r="AN109" s="534"/>
      <c r="AO109" s="534"/>
      <c r="AP109" s="534"/>
      <c r="AQ109" s="522">
        <f>SUM(AQ8:AX108)</f>
        <v>8427674.2800000012</v>
      </c>
      <c r="AR109" s="522"/>
      <c r="AS109" s="522"/>
      <c r="AT109" s="522"/>
      <c r="AU109" s="522"/>
      <c r="AV109" s="522"/>
      <c r="AW109" s="522"/>
      <c r="AX109" s="522"/>
      <c r="AY109" s="522">
        <f>SUM(AY8:BF108)</f>
        <v>0</v>
      </c>
      <c r="AZ109" s="522"/>
      <c r="BA109" s="522"/>
      <c r="BB109" s="522"/>
      <c r="BC109" s="522"/>
      <c r="BD109" s="522"/>
      <c r="BE109" s="522"/>
      <c r="BF109" s="522"/>
      <c r="BG109" s="522">
        <f>SUM(BG8:BN108)</f>
        <v>0</v>
      </c>
      <c r="BH109" s="522"/>
      <c r="BI109" s="522"/>
      <c r="BJ109" s="522"/>
      <c r="BK109" s="522"/>
      <c r="BL109" s="522"/>
      <c r="BM109" s="522"/>
      <c r="BN109" s="522"/>
      <c r="BO109" s="522">
        <f>SUM(BO8:BV108)</f>
        <v>1154475.9287671235</v>
      </c>
      <c r="BP109" s="522"/>
      <c r="BQ109" s="522"/>
      <c r="BR109" s="522"/>
      <c r="BS109" s="522"/>
      <c r="BT109" s="522"/>
      <c r="BU109" s="522"/>
      <c r="BV109" s="522"/>
      <c r="BW109" s="522">
        <f>SUM(BW8:CD108)</f>
        <v>0</v>
      </c>
      <c r="BX109" s="522"/>
      <c r="BY109" s="522"/>
      <c r="BZ109" s="522"/>
      <c r="CA109" s="522"/>
      <c r="CB109" s="522"/>
      <c r="CC109" s="522"/>
      <c r="CD109" s="522"/>
      <c r="CE109" s="522">
        <f>SUM(CE8:CM108)</f>
        <v>0</v>
      </c>
      <c r="CF109" s="522"/>
      <c r="CG109" s="522"/>
      <c r="CH109" s="522"/>
      <c r="CI109" s="522"/>
      <c r="CJ109" s="522"/>
      <c r="CK109" s="522"/>
      <c r="CL109" s="522"/>
      <c r="CM109" s="522"/>
      <c r="CN109" s="522">
        <f>SUM(CN8:CU108)</f>
        <v>0</v>
      </c>
      <c r="CO109" s="522"/>
      <c r="CP109" s="522"/>
      <c r="CQ109" s="522"/>
      <c r="CR109" s="522"/>
      <c r="CS109" s="522"/>
      <c r="CT109" s="522"/>
      <c r="CU109" s="522"/>
      <c r="CV109" s="522">
        <f>SUM(CV8:DE108)</f>
        <v>9582150.2087671217</v>
      </c>
      <c r="CW109" s="522"/>
      <c r="CX109" s="522"/>
      <c r="CY109" s="522"/>
      <c r="CZ109" s="522"/>
      <c r="DA109" s="522"/>
      <c r="DB109" s="522"/>
      <c r="DC109" s="522"/>
      <c r="DD109" s="522"/>
      <c r="DE109" s="523"/>
      <c r="DF109" s="25"/>
    </row>
    <row r="110" spans="1:110" s="2" customFormat="1" ht="24.95" customHeight="1">
      <c r="BO110" s="615"/>
      <c r="BP110" s="616"/>
      <c r="BQ110" s="616"/>
      <c r="BR110" s="616"/>
      <c r="BS110" s="616"/>
      <c r="BT110" s="616"/>
      <c r="BU110" s="616"/>
      <c r="BV110" s="616"/>
    </row>
    <row r="111" spans="1:110" s="2" customFormat="1" ht="12.75"/>
    <row r="112" spans="1:110"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sheetData>
  <sheetProtection formatCells="0" formatColumns="0" formatRows="0" insertRows="0"/>
  <mergeCells count="1351">
    <mergeCell ref="CV93:DE93"/>
    <mergeCell ref="CV89:DE89"/>
    <mergeCell ref="BO110:BV110"/>
    <mergeCell ref="CE90:CM90"/>
    <mergeCell ref="CN90:CU90"/>
    <mergeCell ref="CV90:DE90"/>
    <mergeCell ref="CE91:CM91"/>
    <mergeCell ref="A107:O107"/>
    <mergeCell ref="P107:AC107"/>
    <mergeCell ref="AD107:AF107"/>
    <mergeCell ref="AG107:AJ107"/>
    <mergeCell ref="AK107:AP107"/>
    <mergeCell ref="AQ107:AX107"/>
    <mergeCell ref="CV107:DE107"/>
    <mergeCell ref="AY107:BF107"/>
    <mergeCell ref="BG107:BN107"/>
    <mergeCell ref="BO107:BV107"/>
    <mergeCell ref="BW107:CD107"/>
    <mergeCell ref="CE107:CM107"/>
    <mergeCell ref="CN107:CU107"/>
    <mergeCell ref="A90:O90"/>
    <mergeCell ref="P90:AC90"/>
    <mergeCell ref="AD90:AF90"/>
    <mergeCell ref="AG90:AJ90"/>
    <mergeCell ref="AK90:AP90"/>
    <mergeCell ref="AQ90:AX90"/>
    <mergeCell ref="A91:O91"/>
    <mergeCell ref="P91:AC91"/>
    <mergeCell ref="AD91:AF91"/>
    <mergeCell ref="AG91:AJ91"/>
    <mergeCell ref="AK91:AP91"/>
    <mergeCell ref="AQ91:AX91"/>
    <mergeCell ref="A92:O92"/>
    <mergeCell ref="P92:AC92"/>
    <mergeCell ref="AD92:AF92"/>
    <mergeCell ref="AG92:AJ92"/>
    <mergeCell ref="AK92:AP92"/>
    <mergeCell ref="AQ92:AX92"/>
    <mergeCell ref="BG91:BN91"/>
    <mergeCell ref="BO91:BV91"/>
    <mergeCell ref="BW91:CD91"/>
    <mergeCell ref="CN91:CU91"/>
    <mergeCell ref="CV91:DE91"/>
    <mergeCell ref="BG90:BN90"/>
    <mergeCell ref="BO90:BV90"/>
    <mergeCell ref="BW92:CD92"/>
    <mergeCell ref="BG5:BN6"/>
    <mergeCell ref="BW5:CD6"/>
    <mergeCell ref="AY91:BF91"/>
    <mergeCell ref="AY90:BF90"/>
    <mergeCell ref="BW90:CD90"/>
    <mergeCell ref="BW89:CD89"/>
    <mergeCell ref="BO9:BV9"/>
    <mergeCell ref="BG8:BN8"/>
    <mergeCell ref="BO8:BV8"/>
    <mergeCell ref="CE92:CM92"/>
    <mergeCell ref="CN92:CU92"/>
    <mergeCell ref="CV92:DE92"/>
    <mergeCell ref="BW8:CD8"/>
    <mergeCell ref="CE8:CM8"/>
    <mergeCell ref="AQ10:AX10"/>
    <mergeCell ref="CV8:DE8"/>
    <mergeCell ref="CN8:CU8"/>
    <mergeCell ref="AY8:BF8"/>
    <mergeCell ref="AK96:AP96"/>
    <mergeCell ref="AQ96:AX96"/>
    <mergeCell ref="A95:O95"/>
    <mergeCell ref="P95:AC95"/>
    <mergeCell ref="AD95:AF95"/>
    <mergeCell ref="AG95:AJ95"/>
    <mergeCell ref="AK95:AP95"/>
    <mergeCell ref="AQ95:AX95"/>
    <mergeCell ref="BG96:BN96"/>
    <mergeCell ref="BO96:BV96"/>
    <mergeCell ref="BW96:CD96"/>
    <mergeCell ref="CE96:CM96"/>
    <mergeCell ref="CN96:CU96"/>
    <mergeCell ref="BW95:CD95"/>
    <mergeCell ref="CE95:CM95"/>
    <mergeCell ref="CN95:CU95"/>
    <mergeCell ref="A97:O97"/>
    <mergeCell ref="P97:AC97"/>
    <mergeCell ref="AD97:AF97"/>
    <mergeCell ref="AG97:AJ97"/>
    <mergeCell ref="AK97:AP97"/>
    <mergeCell ref="AY96:BF96"/>
    <mergeCell ref="A96:O96"/>
    <mergeCell ref="P96:AC96"/>
    <mergeCell ref="AD96:AF96"/>
    <mergeCell ref="AG96:AJ96"/>
    <mergeCell ref="CE97:CM97"/>
    <mergeCell ref="AQ93:AX93"/>
    <mergeCell ref="A94:O94"/>
    <mergeCell ref="P94:AC94"/>
    <mergeCell ref="AD94:AF94"/>
    <mergeCell ref="AG94:AJ94"/>
    <mergeCell ref="AK94:AP94"/>
    <mergeCell ref="AQ94:AX94"/>
    <mergeCell ref="BW94:CD94"/>
    <mergeCell ref="CE94:CM94"/>
    <mergeCell ref="CN94:CU94"/>
    <mergeCell ref="BW93:CD93"/>
    <mergeCell ref="CE93:CM93"/>
    <mergeCell ref="CN93:CU93"/>
    <mergeCell ref="AY95:BF95"/>
    <mergeCell ref="BG95:BN95"/>
    <mergeCell ref="BO95:BV95"/>
    <mergeCell ref="AY94:BF94"/>
    <mergeCell ref="BG94:BN94"/>
    <mergeCell ref="BO94:BV94"/>
    <mergeCell ref="AY93:BF93"/>
    <mergeCell ref="BG93:BN93"/>
    <mergeCell ref="BO93:BV93"/>
    <mergeCell ref="AK93:AP93"/>
    <mergeCell ref="AY10:BF10"/>
    <mergeCell ref="BG10:BN10"/>
    <mergeCell ref="BO10:BV10"/>
    <mergeCell ref="BW10:CD10"/>
    <mergeCell ref="CE10:CM10"/>
    <mergeCell ref="AY11:BF11"/>
    <mergeCell ref="BG11:BN11"/>
    <mergeCell ref="BW4:CD4"/>
    <mergeCell ref="CE4:CM4"/>
    <mergeCell ref="AK5:AX5"/>
    <mergeCell ref="AY5:BF5"/>
    <mergeCell ref="CE5:CM6"/>
    <mergeCell ref="AK6:AP6"/>
    <mergeCell ref="AQ6:AX6"/>
    <mergeCell ref="AY6:BF6"/>
    <mergeCell ref="A1:DE1"/>
    <mergeCell ref="A4:O6"/>
    <mergeCell ref="P4:AC6"/>
    <mergeCell ref="AD4:AF6"/>
    <mergeCell ref="AG4:AJ6"/>
    <mergeCell ref="AK4:AX4"/>
    <mergeCell ref="AY4:BF4"/>
    <mergeCell ref="BG4:BN4"/>
    <mergeCell ref="BO4:BV4"/>
    <mergeCell ref="CN4:CU6"/>
    <mergeCell ref="CV4:DE6"/>
    <mergeCell ref="BO5:BV6"/>
    <mergeCell ref="A2:DE2"/>
    <mergeCell ref="CN12:CU12"/>
    <mergeCell ref="BW11:CD11"/>
    <mergeCell ref="CE11:CM11"/>
    <mergeCell ref="CN11:CU11"/>
    <mergeCell ref="CV11:DE11"/>
    <mergeCell ref="A12:O12"/>
    <mergeCell ref="P12:AC12"/>
    <mergeCell ref="CV9:DE9"/>
    <mergeCell ref="BG9:BN9"/>
    <mergeCell ref="CN10:CU10"/>
    <mergeCell ref="BW9:CD9"/>
    <mergeCell ref="AK9:AP9"/>
    <mergeCell ref="AQ9:AX9"/>
    <mergeCell ref="AK7:AP7"/>
    <mergeCell ref="AQ7:AX7"/>
    <mergeCell ref="A8:O8"/>
    <mergeCell ref="P8:AC8"/>
    <mergeCell ref="AD8:AF8"/>
    <mergeCell ref="AG8:AJ8"/>
    <mergeCell ref="AK8:AP8"/>
    <mergeCell ref="AQ8:AX8"/>
    <mergeCell ref="CE9:CM9"/>
    <mergeCell ref="CN9:CU9"/>
    <mergeCell ref="AQ12:AX12"/>
    <mergeCell ref="CV10:DE10"/>
    <mergeCell ref="A11:O11"/>
    <mergeCell ref="P11:AC11"/>
    <mergeCell ref="AD11:AF11"/>
    <mergeCell ref="AG11:AJ11"/>
    <mergeCell ref="AK11:AP11"/>
    <mergeCell ref="AQ11:AX11"/>
    <mergeCell ref="BO11:BV11"/>
    <mergeCell ref="CV13:DE13"/>
    <mergeCell ref="A14:O14"/>
    <mergeCell ref="P14:AC14"/>
    <mergeCell ref="AD14:AF14"/>
    <mergeCell ref="AG14:AJ14"/>
    <mergeCell ref="AK14:AP14"/>
    <mergeCell ref="AQ14:AX14"/>
    <mergeCell ref="A10:O10"/>
    <mergeCell ref="P10:AC10"/>
    <mergeCell ref="AD10:AF10"/>
    <mergeCell ref="AG10:AJ10"/>
    <mergeCell ref="AK10:AP10"/>
    <mergeCell ref="AY9:BF9"/>
    <mergeCell ref="A9:O9"/>
    <mergeCell ref="P9:AC9"/>
    <mergeCell ref="AD9:AF9"/>
    <mergeCell ref="AG9:AJ9"/>
    <mergeCell ref="CV12:DE12"/>
    <mergeCell ref="A13:O13"/>
    <mergeCell ref="P13:AC13"/>
    <mergeCell ref="AD13:AF13"/>
    <mergeCell ref="AG13:AJ13"/>
    <mergeCell ref="AK13:AP13"/>
    <mergeCell ref="AQ13:AX13"/>
    <mergeCell ref="AY13:BF13"/>
    <mergeCell ref="BG13:BN13"/>
    <mergeCell ref="BO13:BV13"/>
    <mergeCell ref="AY12:BF12"/>
    <mergeCell ref="BG12:BN12"/>
    <mergeCell ref="BO12:BV12"/>
    <mergeCell ref="BW12:CD12"/>
    <mergeCell ref="CE12:CM12"/>
    <mergeCell ref="BW15:CD15"/>
    <mergeCell ref="CE15:CM15"/>
    <mergeCell ref="CN15:CU15"/>
    <mergeCell ref="CV15:DE15"/>
    <mergeCell ref="A16:O16"/>
    <mergeCell ref="P16:AC16"/>
    <mergeCell ref="AD16:AF16"/>
    <mergeCell ref="AG16:AJ16"/>
    <mergeCell ref="AK16:AP16"/>
    <mergeCell ref="AQ16:AX16"/>
    <mergeCell ref="AD12:AF12"/>
    <mergeCell ref="AG12:AJ12"/>
    <mergeCell ref="AK12:AP12"/>
    <mergeCell ref="CV14:DE14"/>
    <mergeCell ref="A15:O15"/>
    <mergeCell ref="P15:AC15"/>
    <mergeCell ref="AD15:AF15"/>
    <mergeCell ref="AG15:AJ15"/>
    <mergeCell ref="AK15:AP15"/>
    <mergeCell ref="AQ15:AX15"/>
    <mergeCell ref="AY15:BF15"/>
    <mergeCell ref="BG15:BN15"/>
    <mergeCell ref="BO15:BV15"/>
    <mergeCell ref="AY14:BF14"/>
    <mergeCell ref="BG14:BN14"/>
    <mergeCell ref="BO14:BV14"/>
    <mergeCell ref="BW14:CD14"/>
    <mergeCell ref="CE14:CM14"/>
    <mergeCell ref="CN14:CU14"/>
    <mergeCell ref="BW13:CD13"/>
    <mergeCell ref="CE13:CM13"/>
    <mergeCell ref="CN13:CU13"/>
    <mergeCell ref="BW17:CD17"/>
    <mergeCell ref="CE17:CM17"/>
    <mergeCell ref="CN17:CU17"/>
    <mergeCell ref="CV17:DE17"/>
    <mergeCell ref="A18:O18"/>
    <mergeCell ref="P18:AC18"/>
    <mergeCell ref="AD18:AF18"/>
    <mergeCell ref="AG18:AJ18"/>
    <mergeCell ref="AK18:AP18"/>
    <mergeCell ref="AQ18:AX18"/>
    <mergeCell ref="CV16:DE16"/>
    <mergeCell ref="A17:O17"/>
    <mergeCell ref="P17:AC17"/>
    <mergeCell ref="AD17:AF17"/>
    <mergeCell ref="AG17:AJ17"/>
    <mergeCell ref="AK17:AP17"/>
    <mergeCell ref="AQ17:AX17"/>
    <mergeCell ref="AY17:BF17"/>
    <mergeCell ref="BG17:BN17"/>
    <mergeCell ref="BO17:BV17"/>
    <mergeCell ref="AY16:BF16"/>
    <mergeCell ref="BG16:BN16"/>
    <mergeCell ref="BO16:BV16"/>
    <mergeCell ref="BW16:CD16"/>
    <mergeCell ref="CE16:CM16"/>
    <mergeCell ref="CN16:CU16"/>
    <mergeCell ref="BW19:CD19"/>
    <mergeCell ref="CE19:CM19"/>
    <mergeCell ref="CN19:CU19"/>
    <mergeCell ref="CV19:DE19"/>
    <mergeCell ref="A20:O20"/>
    <mergeCell ref="P20:AC20"/>
    <mergeCell ref="AD20:AF20"/>
    <mergeCell ref="AG20:AJ20"/>
    <mergeCell ref="AK20:AP20"/>
    <mergeCell ref="AQ20:AX20"/>
    <mergeCell ref="CV18:DE18"/>
    <mergeCell ref="A19:O19"/>
    <mergeCell ref="P19:AC19"/>
    <mergeCell ref="AD19:AF19"/>
    <mergeCell ref="AG19:AJ19"/>
    <mergeCell ref="AK19:AP19"/>
    <mergeCell ref="AQ19:AX19"/>
    <mergeCell ref="AY19:BF19"/>
    <mergeCell ref="BG19:BN19"/>
    <mergeCell ref="BO19:BV19"/>
    <mergeCell ref="AY18:BF18"/>
    <mergeCell ref="BG18:BN18"/>
    <mergeCell ref="BO18:BV18"/>
    <mergeCell ref="BW18:CD18"/>
    <mergeCell ref="CE18:CM18"/>
    <mergeCell ref="CN18:CU18"/>
    <mergeCell ref="BW21:CD21"/>
    <mergeCell ref="CE21:CM21"/>
    <mergeCell ref="CN21:CU21"/>
    <mergeCell ref="CV21:DE21"/>
    <mergeCell ref="A22:O22"/>
    <mergeCell ref="P22:AC22"/>
    <mergeCell ref="AD22:AF22"/>
    <mergeCell ref="AG22:AJ22"/>
    <mergeCell ref="AK22:AP22"/>
    <mergeCell ref="AQ22:AX22"/>
    <mergeCell ref="CV20:DE20"/>
    <mergeCell ref="A21:O21"/>
    <mergeCell ref="P21:AC21"/>
    <mergeCell ref="AD21:AF21"/>
    <mergeCell ref="AG21:AJ21"/>
    <mergeCell ref="AK21:AP21"/>
    <mergeCell ref="AQ21:AX21"/>
    <mergeCell ref="AY21:BF21"/>
    <mergeCell ref="BG21:BN21"/>
    <mergeCell ref="BO21:BV21"/>
    <mergeCell ref="AY20:BF20"/>
    <mergeCell ref="BG20:BN20"/>
    <mergeCell ref="BO20:BV20"/>
    <mergeCell ref="BW20:CD20"/>
    <mergeCell ref="CE20:CM20"/>
    <mergeCell ref="CN20:CU20"/>
    <mergeCell ref="BW23:CD23"/>
    <mergeCell ref="CE23:CM23"/>
    <mergeCell ref="CN23:CU23"/>
    <mergeCell ref="CV23:DE23"/>
    <mergeCell ref="A24:O24"/>
    <mergeCell ref="P24:AC24"/>
    <mergeCell ref="AD24:AF24"/>
    <mergeCell ref="AG24:AJ24"/>
    <mergeCell ref="AK24:AP24"/>
    <mergeCell ref="AQ24:AX24"/>
    <mergeCell ref="CV22:DE22"/>
    <mergeCell ref="A23:O23"/>
    <mergeCell ref="P23:AC23"/>
    <mergeCell ref="AD23:AF23"/>
    <mergeCell ref="AG23:AJ23"/>
    <mergeCell ref="AK23:AP23"/>
    <mergeCell ref="AQ23:AX23"/>
    <mergeCell ref="AY23:BF23"/>
    <mergeCell ref="BG23:BN23"/>
    <mergeCell ref="BO23:BV23"/>
    <mergeCell ref="AY22:BF22"/>
    <mergeCell ref="BG22:BN22"/>
    <mergeCell ref="BO22:BV22"/>
    <mergeCell ref="BW22:CD22"/>
    <mergeCell ref="CE22:CM22"/>
    <mergeCell ref="CN22:CU22"/>
    <mergeCell ref="BW25:CD25"/>
    <mergeCell ref="CE25:CM25"/>
    <mergeCell ref="CN25:CU25"/>
    <mergeCell ref="CV25:DE25"/>
    <mergeCell ref="A26:O26"/>
    <mergeCell ref="P26:AC26"/>
    <mergeCell ref="AD26:AF26"/>
    <mergeCell ref="AG26:AJ26"/>
    <mergeCell ref="AK26:AP26"/>
    <mergeCell ref="AQ26:AX26"/>
    <mergeCell ref="CV24:DE24"/>
    <mergeCell ref="A25:O25"/>
    <mergeCell ref="P25:AC25"/>
    <mergeCell ref="AD25:AF25"/>
    <mergeCell ref="AG25:AJ25"/>
    <mergeCell ref="AK25:AP25"/>
    <mergeCell ref="AQ25:AX25"/>
    <mergeCell ref="AY25:BF25"/>
    <mergeCell ref="BG25:BN25"/>
    <mergeCell ref="BO25:BV25"/>
    <mergeCell ref="AY24:BF24"/>
    <mergeCell ref="BG24:BN24"/>
    <mergeCell ref="BO24:BV24"/>
    <mergeCell ref="BW24:CD24"/>
    <mergeCell ref="CE24:CM24"/>
    <mergeCell ref="CN24:CU24"/>
    <mergeCell ref="BW27:CD27"/>
    <mergeCell ref="CE27:CM27"/>
    <mergeCell ref="CN27:CU27"/>
    <mergeCell ref="CV27:DE27"/>
    <mergeCell ref="A28:O28"/>
    <mergeCell ref="P28:AC28"/>
    <mergeCell ref="AD28:AF28"/>
    <mergeCell ref="AG28:AJ28"/>
    <mergeCell ref="AK28:AP28"/>
    <mergeCell ref="AQ28:AX28"/>
    <mergeCell ref="CV26:DE26"/>
    <mergeCell ref="A27:O27"/>
    <mergeCell ref="P27:AC27"/>
    <mergeCell ref="AD27:AF27"/>
    <mergeCell ref="AG27:AJ27"/>
    <mergeCell ref="AK27:AP27"/>
    <mergeCell ref="AQ27:AX27"/>
    <mergeCell ref="AY27:BF27"/>
    <mergeCell ref="BG27:BN27"/>
    <mergeCell ref="BO27:BV27"/>
    <mergeCell ref="AY26:BF26"/>
    <mergeCell ref="BG26:BN26"/>
    <mergeCell ref="BO26:BV26"/>
    <mergeCell ref="BW26:CD26"/>
    <mergeCell ref="CE26:CM26"/>
    <mergeCell ref="CN26:CU26"/>
    <mergeCell ref="BW29:CD29"/>
    <mergeCell ref="CE29:CM29"/>
    <mergeCell ref="CN29:CU29"/>
    <mergeCell ref="CV29:DE29"/>
    <mergeCell ref="A30:O30"/>
    <mergeCell ref="P30:AC30"/>
    <mergeCell ref="AD30:AF30"/>
    <mergeCell ref="AG30:AJ30"/>
    <mergeCell ref="AK30:AP30"/>
    <mergeCell ref="AQ30:AX30"/>
    <mergeCell ref="CV28:DE28"/>
    <mergeCell ref="A29:O29"/>
    <mergeCell ref="P29:AC29"/>
    <mergeCell ref="AD29:AF29"/>
    <mergeCell ref="AG29:AJ29"/>
    <mergeCell ref="AK29:AP29"/>
    <mergeCell ref="AQ29:AX29"/>
    <mergeCell ref="AY29:BF29"/>
    <mergeCell ref="BG29:BN29"/>
    <mergeCell ref="BO29:BV29"/>
    <mergeCell ref="AY28:BF28"/>
    <mergeCell ref="BG28:BN28"/>
    <mergeCell ref="BO28:BV28"/>
    <mergeCell ref="BW28:CD28"/>
    <mergeCell ref="CE28:CM28"/>
    <mergeCell ref="CN28:CU28"/>
    <mergeCell ref="BW31:CD31"/>
    <mergeCell ref="CE31:CM31"/>
    <mergeCell ref="CN31:CU31"/>
    <mergeCell ref="CV31:DE31"/>
    <mergeCell ref="A32:O32"/>
    <mergeCell ref="P32:AC32"/>
    <mergeCell ref="AD32:AF32"/>
    <mergeCell ref="AG32:AJ32"/>
    <mergeCell ref="AK32:AP32"/>
    <mergeCell ref="AQ32:AX32"/>
    <mergeCell ref="CV30:DE30"/>
    <mergeCell ref="A31:O31"/>
    <mergeCell ref="P31:AC31"/>
    <mergeCell ref="AD31:AF31"/>
    <mergeCell ref="AG31:AJ31"/>
    <mergeCell ref="AK31:AP31"/>
    <mergeCell ref="AQ31:AX31"/>
    <mergeCell ref="AY31:BF31"/>
    <mergeCell ref="BG31:BN31"/>
    <mergeCell ref="BO31:BV31"/>
    <mergeCell ref="AY30:BF30"/>
    <mergeCell ref="BG30:BN30"/>
    <mergeCell ref="BO30:BV30"/>
    <mergeCell ref="BW30:CD30"/>
    <mergeCell ref="CE30:CM30"/>
    <mergeCell ref="CN30:CU30"/>
    <mergeCell ref="BW33:CD33"/>
    <mergeCell ref="CE33:CM33"/>
    <mergeCell ref="CN33:CU33"/>
    <mergeCell ref="CV33:DE33"/>
    <mergeCell ref="A34:O34"/>
    <mergeCell ref="P34:AC34"/>
    <mergeCell ref="AD34:AF34"/>
    <mergeCell ref="AG34:AJ34"/>
    <mergeCell ref="AK34:AP34"/>
    <mergeCell ref="AQ34:AX34"/>
    <mergeCell ref="CV32:DE32"/>
    <mergeCell ref="A33:O33"/>
    <mergeCell ref="P33:AC33"/>
    <mergeCell ref="AD33:AF33"/>
    <mergeCell ref="AG33:AJ33"/>
    <mergeCell ref="AK33:AP33"/>
    <mergeCell ref="AQ33:AX33"/>
    <mergeCell ref="AY33:BF33"/>
    <mergeCell ref="BG33:BN33"/>
    <mergeCell ref="BO33:BV33"/>
    <mergeCell ref="AY32:BF32"/>
    <mergeCell ref="BG32:BN32"/>
    <mergeCell ref="BO32:BV32"/>
    <mergeCell ref="BW32:CD32"/>
    <mergeCell ref="CE32:CM32"/>
    <mergeCell ref="CN32:CU32"/>
    <mergeCell ref="BW35:CD35"/>
    <mergeCell ref="CE35:CM35"/>
    <mergeCell ref="CN35:CU35"/>
    <mergeCell ref="CV35:DE35"/>
    <mergeCell ref="A36:O36"/>
    <mergeCell ref="P36:AC36"/>
    <mergeCell ref="AD36:AF36"/>
    <mergeCell ref="AG36:AJ36"/>
    <mergeCell ref="AK36:AP36"/>
    <mergeCell ref="AQ36:AX36"/>
    <mergeCell ref="CV34:DE34"/>
    <mergeCell ref="A35:O35"/>
    <mergeCell ref="P35:AC35"/>
    <mergeCell ref="AD35:AF35"/>
    <mergeCell ref="AG35:AJ35"/>
    <mergeCell ref="AK35:AP35"/>
    <mergeCell ref="AQ35:AX35"/>
    <mergeCell ref="AY35:BF35"/>
    <mergeCell ref="BG35:BN35"/>
    <mergeCell ref="BO35:BV35"/>
    <mergeCell ref="AY34:BF34"/>
    <mergeCell ref="BG34:BN34"/>
    <mergeCell ref="BO34:BV34"/>
    <mergeCell ref="BW34:CD34"/>
    <mergeCell ref="CE34:CM34"/>
    <mergeCell ref="CN34:CU34"/>
    <mergeCell ref="BW37:CD37"/>
    <mergeCell ref="CE37:CM37"/>
    <mergeCell ref="CN37:CU37"/>
    <mergeCell ref="CV37:DE37"/>
    <mergeCell ref="A38:O38"/>
    <mergeCell ref="P38:AC38"/>
    <mergeCell ref="AD38:AF38"/>
    <mergeCell ref="AG38:AJ38"/>
    <mergeCell ref="AK38:AP38"/>
    <mergeCell ref="AQ38:AX38"/>
    <mergeCell ref="CV36:DE36"/>
    <mergeCell ref="A37:O37"/>
    <mergeCell ref="P37:AC37"/>
    <mergeCell ref="AD37:AF37"/>
    <mergeCell ref="AG37:AJ37"/>
    <mergeCell ref="AK37:AP37"/>
    <mergeCell ref="AQ37:AX37"/>
    <mergeCell ref="AY37:BF37"/>
    <mergeCell ref="BG37:BN37"/>
    <mergeCell ref="BO37:BV37"/>
    <mergeCell ref="AY36:BF36"/>
    <mergeCell ref="BG36:BN36"/>
    <mergeCell ref="BO36:BV36"/>
    <mergeCell ref="BW36:CD36"/>
    <mergeCell ref="CE36:CM36"/>
    <mergeCell ref="CN36:CU36"/>
    <mergeCell ref="BW39:CD39"/>
    <mergeCell ref="CE39:CM39"/>
    <mergeCell ref="CN39:CU39"/>
    <mergeCell ref="CV39:DE39"/>
    <mergeCell ref="A40:O40"/>
    <mergeCell ref="P40:AC40"/>
    <mergeCell ref="AD40:AF40"/>
    <mergeCell ref="AG40:AJ40"/>
    <mergeCell ref="AK40:AP40"/>
    <mergeCell ref="AQ40:AX40"/>
    <mergeCell ref="CV38:DE38"/>
    <mergeCell ref="A39:O39"/>
    <mergeCell ref="P39:AC39"/>
    <mergeCell ref="AD39:AF39"/>
    <mergeCell ref="AG39:AJ39"/>
    <mergeCell ref="AK39:AP39"/>
    <mergeCell ref="AQ39:AX39"/>
    <mergeCell ref="AY39:BF39"/>
    <mergeCell ref="BG39:BN39"/>
    <mergeCell ref="BO39:BV39"/>
    <mergeCell ref="AY38:BF38"/>
    <mergeCell ref="BG38:BN38"/>
    <mergeCell ref="BO38:BV38"/>
    <mergeCell ref="BW38:CD38"/>
    <mergeCell ref="CE38:CM38"/>
    <mergeCell ref="CN38:CU38"/>
    <mergeCell ref="BW41:CD41"/>
    <mergeCell ref="CE41:CM41"/>
    <mergeCell ref="CN41:CU41"/>
    <mergeCell ref="CV41:DE41"/>
    <mergeCell ref="A42:O42"/>
    <mergeCell ref="P42:AC42"/>
    <mergeCell ref="AD42:AF42"/>
    <mergeCell ref="AG42:AJ42"/>
    <mergeCell ref="AK42:AP42"/>
    <mergeCell ref="AQ42:AX42"/>
    <mergeCell ref="CV40:DE40"/>
    <mergeCell ref="A41:O41"/>
    <mergeCell ref="P41:AC41"/>
    <mergeCell ref="AD41:AF41"/>
    <mergeCell ref="AG41:AJ41"/>
    <mergeCell ref="AK41:AP41"/>
    <mergeCell ref="AQ41:AX41"/>
    <mergeCell ref="AY41:BF41"/>
    <mergeCell ref="BG41:BN41"/>
    <mergeCell ref="BO41:BV41"/>
    <mergeCell ref="AY40:BF40"/>
    <mergeCell ref="BG40:BN40"/>
    <mergeCell ref="BO40:BV40"/>
    <mergeCell ref="BW40:CD40"/>
    <mergeCell ref="CE40:CM40"/>
    <mergeCell ref="CN40:CU40"/>
    <mergeCell ref="BW43:CD43"/>
    <mergeCell ref="CE43:CM43"/>
    <mergeCell ref="CN43:CU43"/>
    <mergeCell ref="CV43:DE43"/>
    <mergeCell ref="A44:O44"/>
    <mergeCell ref="P44:AC44"/>
    <mergeCell ref="AD44:AF44"/>
    <mergeCell ref="AG44:AJ44"/>
    <mergeCell ref="AK44:AP44"/>
    <mergeCell ref="AQ44:AX44"/>
    <mergeCell ref="CV42:DE42"/>
    <mergeCell ref="A43:O43"/>
    <mergeCell ref="P43:AC43"/>
    <mergeCell ref="AD43:AF43"/>
    <mergeCell ref="AG43:AJ43"/>
    <mergeCell ref="AK43:AP43"/>
    <mergeCell ref="AQ43:AX43"/>
    <mergeCell ref="AY43:BF43"/>
    <mergeCell ref="BG43:BN43"/>
    <mergeCell ref="BO43:BV43"/>
    <mergeCell ref="AY42:BF42"/>
    <mergeCell ref="BG42:BN42"/>
    <mergeCell ref="BO42:BV42"/>
    <mergeCell ref="BW42:CD42"/>
    <mergeCell ref="CE42:CM42"/>
    <mergeCell ref="CN42:CU42"/>
    <mergeCell ref="BW45:CD45"/>
    <mergeCell ref="CE45:CM45"/>
    <mergeCell ref="CN45:CU45"/>
    <mergeCell ref="CV45:DE45"/>
    <mergeCell ref="A46:O46"/>
    <mergeCell ref="P46:AC46"/>
    <mergeCell ref="AD46:AF46"/>
    <mergeCell ref="AG46:AJ46"/>
    <mergeCell ref="AK46:AP46"/>
    <mergeCell ref="AQ46:AX46"/>
    <mergeCell ref="CV44:DE44"/>
    <mergeCell ref="A45:O45"/>
    <mergeCell ref="P45:AC45"/>
    <mergeCell ref="AD45:AF45"/>
    <mergeCell ref="AG45:AJ45"/>
    <mergeCell ref="AK45:AP45"/>
    <mergeCell ref="AQ45:AX45"/>
    <mergeCell ref="AY45:BF45"/>
    <mergeCell ref="BG45:BN45"/>
    <mergeCell ref="BO45:BV45"/>
    <mergeCell ref="AY44:BF44"/>
    <mergeCell ref="BG44:BN44"/>
    <mergeCell ref="BO44:BV44"/>
    <mergeCell ref="BW44:CD44"/>
    <mergeCell ref="CE44:CM44"/>
    <mergeCell ref="CN44:CU44"/>
    <mergeCell ref="BW47:CD47"/>
    <mergeCell ref="CE47:CM47"/>
    <mergeCell ref="CN47:CU47"/>
    <mergeCell ref="CV47:DE47"/>
    <mergeCell ref="A48:O48"/>
    <mergeCell ref="P48:AC48"/>
    <mergeCell ref="AD48:AF48"/>
    <mergeCell ref="AG48:AJ48"/>
    <mergeCell ref="AK48:AP48"/>
    <mergeCell ref="AQ48:AX48"/>
    <mergeCell ref="CV46:DE46"/>
    <mergeCell ref="A47:O47"/>
    <mergeCell ref="P47:AC47"/>
    <mergeCell ref="AD47:AF47"/>
    <mergeCell ref="AG47:AJ47"/>
    <mergeCell ref="AK47:AP47"/>
    <mergeCell ref="AQ47:AX47"/>
    <mergeCell ref="AY47:BF47"/>
    <mergeCell ref="BG47:BN47"/>
    <mergeCell ref="BO47:BV47"/>
    <mergeCell ref="AY46:BF46"/>
    <mergeCell ref="BG46:BN46"/>
    <mergeCell ref="BO46:BV46"/>
    <mergeCell ref="BW46:CD46"/>
    <mergeCell ref="CE46:CM46"/>
    <mergeCell ref="CN46:CU46"/>
    <mergeCell ref="BW49:CD49"/>
    <mergeCell ref="CE49:CM49"/>
    <mergeCell ref="CN49:CU49"/>
    <mergeCell ref="CV49:DE49"/>
    <mergeCell ref="A50:O50"/>
    <mergeCell ref="P50:AC50"/>
    <mergeCell ref="AD50:AF50"/>
    <mergeCell ref="AG50:AJ50"/>
    <mergeCell ref="AK50:AP50"/>
    <mergeCell ref="AQ50:AX50"/>
    <mergeCell ref="CV48:DE48"/>
    <mergeCell ref="A49:O49"/>
    <mergeCell ref="P49:AC49"/>
    <mergeCell ref="AD49:AF49"/>
    <mergeCell ref="AG49:AJ49"/>
    <mergeCell ref="AK49:AP49"/>
    <mergeCell ref="AQ49:AX49"/>
    <mergeCell ref="AY49:BF49"/>
    <mergeCell ref="BG49:BN49"/>
    <mergeCell ref="BO49:BV49"/>
    <mergeCell ref="AY48:BF48"/>
    <mergeCell ref="BG48:BN48"/>
    <mergeCell ref="BO48:BV48"/>
    <mergeCell ref="BW48:CD48"/>
    <mergeCell ref="CE48:CM48"/>
    <mergeCell ref="CN48:CU48"/>
    <mergeCell ref="BW51:CD51"/>
    <mergeCell ref="CE51:CM51"/>
    <mergeCell ref="CN51:CU51"/>
    <mergeCell ref="CV51:DE51"/>
    <mergeCell ref="A52:O52"/>
    <mergeCell ref="P52:AC52"/>
    <mergeCell ref="AD52:AF52"/>
    <mergeCell ref="AG52:AJ52"/>
    <mergeCell ref="AK52:AP52"/>
    <mergeCell ref="AQ52:AX52"/>
    <mergeCell ref="CV50:DE50"/>
    <mergeCell ref="A51:O51"/>
    <mergeCell ref="P51:AC51"/>
    <mergeCell ref="AD51:AF51"/>
    <mergeCell ref="AG51:AJ51"/>
    <mergeCell ref="AK51:AP51"/>
    <mergeCell ref="AQ51:AX51"/>
    <mergeCell ref="AY51:BF51"/>
    <mergeCell ref="BG51:BN51"/>
    <mergeCell ref="BO51:BV51"/>
    <mergeCell ref="AY50:BF50"/>
    <mergeCell ref="BG50:BN50"/>
    <mergeCell ref="BO50:BV50"/>
    <mergeCell ref="BW50:CD50"/>
    <mergeCell ref="CE50:CM50"/>
    <mergeCell ref="CN50:CU50"/>
    <mergeCell ref="BW53:CD53"/>
    <mergeCell ref="CE53:CM53"/>
    <mergeCell ref="CN53:CU53"/>
    <mergeCell ref="CV53:DE53"/>
    <mergeCell ref="A54:O54"/>
    <mergeCell ref="P54:AC54"/>
    <mergeCell ref="AD54:AF54"/>
    <mergeCell ref="AG54:AJ54"/>
    <mergeCell ref="AK54:AP54"/>
    <mergeCell ref="AQ54:AX54"/>
    <mergeCell ref="CV52:DE52"/>
    <mergeCell ref="A53:O53"/>
    <mergeCell ref="P53:AC53"/>
    <mergeCell ref="AD53:AF53"/>
    <mergeCell ref="AG53:AJ53"/>
    <mergeCell ref="AK53:AP53"/>
    <mergeCell ref="AQ53:AX53"/>
    <mergeCell ref="AY53:BF53"/>
    <mergeCell ref="BG53:BN53"/>
    <mergeCell ref="BO53:BV53"/>
    <mergeCell ref="AY52:BF52"/>
    <mergeCell ref="BG52:BN52"/>
    <mergeCell ref="BO52:BV52"/>
    <mergeCell ref="BW52:CD52"/>
    <mergeCell ref="CE52:CM52"/>
    <mergeCell ref="CN52:CU52"/>
    <mergeCell ref="BW55:CD55"/>
    <mergeCell ref="CE55:CM55"/>
    <mergeCell ref="CN55:CU55"/>
    <mergeCell ref="CV55:DE55"/>
    <mergeCell ref="A56:O56"/>
    <mergeCell ref="P56:AC56"/>
    <mergeCell ref="AD56:AF56"/>
    <mergeCell ref="AG56:AJ56"/>
    <mergeCell ref="AK56:AP56"/>
    <mergeCell ref="AQ56:AX56"/>
    <mergeCell ref="CV54:DE54"/>
    <mergeCell ref="A55:O55"/>
    <mergeCell ref="P55:AC55"/>
    <mergeCell ref="AD55:AF55"/>
    <mergeCell ref="AG55:AJ55"/>
    <mergeCell ref="AK55:AP55"/>
    <mergeCell ref="AQ55:AX55"/>
    <mergeCell ref="AY55:BF55"/>
    <mergeCell ref="BG55:BN55"/>
    <mergeCell ref="BO55:BV55"/>
    <mergeCell ref="AY54:BF54"/>
    <mergeCell ref="BG54:BN54"/>
    <mergeCell ref="BO54:BV54"/>
    <mergeCell ref="BW54:CD54"/>
    <mergeCell ref="CE54:CM54"/>
    <mergeCell ref="CN54:CU54"/>
    <mergeCell ref="BW57:CD57"/>
    <mergeCell ref="CE57:CM57"/>
    <mergeCell ref="CN57:CU57"/>
    <mergeCell ref="CV57:DE57"/>
    <mergeCell ref="A58:O58"/>
    <mergeCell ref="P58:AC58"/>
    <mergeCell ref="AD58:AF58"/>
    <mergeCell ref="AG58:AJ58"/>
    <mergeCell ref="AK58:AP58"/>
    <mergeCell ref="AQ58:AX58"/>
    <mergeCell ref="CV56:DE56"/>
    <mergeCell ref="A57:O57"/>
    <mergeCell ref="P57:AC57"/>
    <mergeCell ref="AD57:AF57"/>
    <mergeCell ref="AG57:AJ57"/>
    <mergeCell ref="AK57:AP57"/>
    <mergeCell ref="AQ57:AX57"/>
    <mergeCell ref="AY57:BF57"/>
    <mergeCell ref="BG57:BN57"/>
    <mergeCell ref="BO57:BV57"/>
    <mergeCell ref="AY56:BF56"/>
    <mergeCell ref="BG56:BN56"/>
    <mergeCell ref="BO56:BV56"/>
    <mergeCell ref="BW56:CD56"/>
    <mergeCell ref="CE56:CM56"/>
    <mergeCell ref="CN56:CU56"/>
    <mergeCell ref="BW59:CD59"/>
    <mergeCell ref="CE59:CM59"/>
    <mergeCell ref="CN59:CU59"/>
    <mergeCell ref="CV59:DE59"/>
    <mergeCell ref="A60:O60"/>
    <mergeCell ref="P60:AC60"/>
    <mergeCell ref="AD60:AF60"/>
    <mergeCell ref="AG60:AJ60"/>
    <mergeCell ref="AK60:AP60"/>
    <mergeCell ref="AQ60:AX60"/>
    <mergeCell ref="CV58:DE58"/>
    <mergeCell ref="A59:O59"/>
    <mergeCell ref="P59:AC59"/>
    <mergeCell ref="AD59:AF59"/>
    <mergeCell ref="AG59:AJ59"/>
    <mergeCell ref="AK59:AP59"/>
    <mergeCell ref="AQ59:AX59"/>
    <mergeCell ref="AY59:BF59"/>
    <mergeCell ref="BG59:BN59"/>
    <mergeCell ref="BO59:BV59"/>
    <mergeCell ref="AY58:BF58"/>
    <mergeCell ref="BG58:BN58"/>
    <mergeCell ref="BO58:BV58"/>
    <mergeCell ref="BW58:CD58"/>
    <mergeCell ref="CE58:CM58"/>
    <mergeCell ref="CN58:CU58"/>
    <mergeCell ref="BW61:CD61"/>
    <mergeCell ref="CE61:CM61"/>
    <mergeCell ref="CN61:CU61"/>
    <mergeCell ref="CV61:DE61"/>
    <mergeCell ref="A62:O62"/>
    <mergeCell ref="P62:AC62"/>
    <mergeCell ref="AD62:AF62"/>
    <mergeCell ref="AG62:AJ62"/>
    <mergeCell ref="AK62:AP62"/>
    <mergeCell ref="AQ62:AX62"/>
    <mergeCell ref="CV60:DE60"/>
    <mergeCell ref="A61:O61"/>
    <mergeCell ref="P61:AC61"/>
    <mergeCell ref="AD61:AF61"/>
    <mergeCell ref="AG61:AJ61"/>
    <mergeCell ref="AK61:AP61"/>
    <mergeCell ref="AQ61:AX61"/>
    <mergeCell ref="AY61:BF61"/>
    <mergeCell ref="BG61:BN61"/>
    <mergeCell ref="BO61:BV61"/>
    <mergeCell ref="AY60:BF60"/>
    <mergeCell ref="BG60:BN60"/>
    <mergeCell ref="BO60:BV60"/>
    <mergeCell ref="BW60:CD60"/>
    <mergeCell ref="CE60:CM60"/>
    <mergeCell ref="CN60:CU60"/>
    <mergeCell ref="BW63:CD63"/>
    <mergeCell ref="CE63:CM63"/>
    <mergeCell ref="CN63:CU63"/>
    <mergeCell ref="CV63:DE63"/>
    <mergeCell ref="A64:O64"/>
    <mergeCell ref="P64:AC64"/>
    <mergeCell ref="AD64:AF64"/>
    <mergeCell ref="AG64:AJ64"/>
    <mergeCell ref="AK64:AP64"/>
    <mergeCell ref="AQ64:AX64"/>
    <mergeCell ref="CV62:DE62"/>
    <mergeCell ref="A63:O63"/>
    <mergeCell ref="P63:AC63"/>
    <mergeCell ref="AD63:AF63"/>
    <mergeCell ref="AG63:AJ63"/>
    <mergeCell ref="AK63:AP63"/>
    <mergeCell ref="AQ63:AX63"/>
    <mergeCell ref="AY63:BF63"/>
    <mergeCell ref="BG63:BN63"/>
    <mergeCell ref="BO63:BV63"/>
    <mergeCell ref="AY62:BF62"/>
    <mergeCell ref="BG62:BN62"/>
    <mergeCell ref="BO62:BV62"/>
    <mergeCell ref="BW62:CD62"/>
    <mergeCell ref="CE62:CM62"/>
    <mergeCell ref="CN62:CU62"/>
    <mergeCell ref="BW65:CD65"/>
    <mergeCell ref="CE65:CM65"/>
    <mergeCell ref="CN65:CU65"/>
    <mergeCell ref="CV65:DE65"/>
    <mergeCell ref="A66:O66"/>
    <mergeCell ref="P66:AC66"/>
    <mergeCell ref="AD66:AF66"/>
    <mergeCell ref="AG66:AJ66"/>
    <mergeCell ref="AK66:AP66"/>
    <mergeCell ref="AQ66:AX66"/>
    <mergeCell ref="CV64:DE64"/>
    <mergeCell ref="A65:O65"/>
    <mergeCell ref="P65:AC65"/>
    <mergeCell ref="AD65:AF65"/>
    <mergeCell ref="AG65:AJ65"/>
    <mergeCell ref="AK65:AP65"/>
    <mergeCell ref="AQ65:AX65"/>
    <mergeCell ref="AY65:BF65"/>
    <mergeCell ref="BG65:BN65"/>
    <mergeCell ref="BO65:BV65"/>
    <mergeCell ref="AY64:BF64"/>
    <mergeCell ref="BG64:BN64"/>
    <mergeCell ref="BO64:BV64"/>
    <mergeCell ref="BW64:CD64"/>
    <mergeCell ref="CE64:CM64"/>
    <mergeCell ref="CN64:CU64"/>
    <mergeCell ref="BW67:CD67"/>
    <mergeCell ref="CE67:CM67"/>
    <mergeCell ref="CN67:CU67"/>
    <mergeCell ref="CV67:DE67"/>
    <mergeCell ref="A68:O68"/>
    <mergeCell ref="P68:AC68"/>
    <mergeCell ref="AD68:AF68"/>
    <mergeCell ref="AG68:AJ68"/>
    <mergeCell ref="AK68:AP68"/>
    <mergeCell ref="AQ68:AX68"/>
    <mergeCell ref="BO69:BV69"/>
    <mergeCell ref="BW69:CD69"/>
    <mergeCell ref="CE69:CM69"/>
    <mergeCell ref="CN69:CU69"/>
    <mergeCell ref="CV69:DE69"/>
    <mergeCell ref="CV66:DE66"/>
    <mergeCell ref="A67:O67"/>
    <mergeCell ref="P67:AC67"/>
    <mergeCell ref="AD67:AF67"/>
    <mergeCell ref="AG67:AJ67"/>
    <mergeCell ref="AK67:AP67"/>
    <mergeCell ref="AQ67:AX67"/>
    <mergeCell ref="AY67:BF67"/>
    <mergeCell ref="BG67:BN67"/>
    <mergeCell ref="BO67:BV67"/>
    <mergeCell ref="AY66:BF66"/>
    <mergeCell ref="BG66:BN66"/>
    <mergeCell ref="BO66:BV66"/>
    <mergeCell ref="BW66:CD66"/>
    <mergeCell ref="CE66:CM66"/>
    <mergeCell ref="CN66:CU66"/>
    <mergeCell ref="CV68:DE68"/>
    <mergeCell ref="BG68:BN68"/>
    <mergeCell ref="BO68:BV68"/>
    <mergeCell ref="BW68:CD68"/>
    <mergeCell ref="CE68:CM68"/>
    <mergeCell ref="BO71:BV71"/>
    <mergeCell ref="BW71:CD71"/>
    <mergeCell ref="CE71:CM71"/>
    <mergeCell ref="CN71:CU71"/>
    <mergeCell ref="CV71:DE71"/>
    <mergeCell ref="BG71:BN71"/>
    <mergeCell ref="DI68:DQ68"/>
    <mergeCell ref="A69:O69"/>
    <mergeCell ref="P69:AC69"/>
    <mergeCell ref="AD69:AF69"/>
    <mergeCell ref="AG69:AJ69"/>
    <mergeCell ref="AK69:AP69"/>
    <mergeCell ref="AQ69:AX69"/>
    <mergeCell ref="AY69:BF69"/>
    <mergeCell ref="BG69:BN69"/>
    <mergeCell ref="AY68:BF68"/>
    <mergeCell ref="CN68:CU68"/>
    <mergeCell ref="AQ70:AX70"/>
    <mergeCell ref="AY70:BF70"/>
    <mergeCell ref="BG70:BN70"/>
    <mergeCell ref="A71:O71"/>
    <mergeCell ref="P71:AC71"/>
    <mergeCell ref="AD71:AF71"/>
    <mergeCell ref="AG71:AJ71"/>
    <mergeCell ref="AK71:AP71"/>
    <mergeCell ref="AQ71:AX71"/>
    <mergeCell ref="AY71:BF71"/>
    <mergeCell ref="CE70:CM70"/>
    <mergeCell ref="CV70:DE70"/>
    <mergeCell ref="CN70:CU70"/>
    <mergeCell ref="BO70:BV70"/>
    <mergeCell ref="BW70:CD70"/>
    <mergeCell ref="A70:O70"/>
    <mergeCell ref="P70:AC70"/>
    <mergeCell ref="AD70:AF70"/>
    <mergeCell ref="AG70:AJ70"/>
    <mergeCell ref="AK70:AP70"/>
    <mergeCell ref="CN73:CU73"/>
    <mergeCell ref="CV73:DE73"/>
    <mergeCell ref="CV74:DE74"/>
    <mergeCell ref="CN74:CU74"/>
    <mergeCell ref="BO74:BV74"/>
    <mergeCell ref="BW74:CD74"/>
    <mergeCell ref="AY73:BF73"/>
    <mergeCell ref="BG73:BN73"/>
    <mergeCell ref="AQ72:AX72"/>
    <mergeCell ref="A74:O74"/>
    <mergeCell ref="P74:AC74"/>
    <mergeCell ref="AD74:AF74"/>
    <mergeCell ref="AG74:AJ74"/>
    <mergeCell ref="AK74:AP74"/>
    <mergeCell ref="AY72:BF72"/>
    <mergeCell ref="BG72:BN72"/>
    <mergeCell ref="A73:O73"/>
    <mergeCell ref="P73:AC73"/>
    <mergeCell ref="AD73:AF73"/>
    <mergeCell ref="AG73:AJ73"/>
    <mergeCell ref="AK73:AP73"/>
    <mergeCell ref="AQ73:AX73"/>
    <mergeCell ref="CE72:CM72"/>
    <mergeCell ref="AY74:BF74"/>
    <mergeCell ref="BG74:BN74"/>
    <mergeCell ref="A75:O75"/>
    <mergeCell ref="P75:AC75"/>
    <mergeCell ref="AD75:AF75"/>
    <mergeCell ref="AG75:AJ75"/>
    <mergeCell ref="AK75:AP75"/>
    <mergeCell ref="AQ75:AX75"/>
    <mergeCell ref="CE74:CM74"/>
    <mergeCell ref="BO77:BV77"/>
    <mergeCell ref="BW77:CD77"/>
    <mergeCell ref="CE77:CM77"/>
    <mergeCell ref="CV72:DE72"/>
    <mergeCell ref="CN72:CU72"/>
    <mergeCell ref="BO72:BV72"/>
    <mergeCell ref="BW72:CD72"/>
    <mergeCell ref="A72:O72"/>
    <mergeCell ref="P72:AC72"/>
    <mergeCell ref="AD72:AF72"/>
    <mergeCell ref="AG72:AJ72"/>
    <mergeCell ref="AK72:AP72"/>
    <mergeCell ref="BO75:BV75"/>
    <mergeCell ref="BW75:CD75"/>
    <mergeCell ref="CE75:CM75"/>
    <mergeCell ref="CN75:CU75"/>
    <mergeCell ref="CV75:DE75"/>
    <mergeCell ref="BO73:BV73"/>
    <mergeCell ref="BW73:CD73"/>
    <mergeCell ref="CE73:CM73"/>
    <mergeCell ref="AY75:BF75"/>
    <mergeCell ref="BG75:BN75"/>
    <mergeCell ref="AQ74:AX74"/>
    <mergeCell ref="CN77:CU77"/>
    <mergeCell ref="CV77:DE77"/>
    <mergeCell ref="CV78:DE78"/>
    <mergeCell ref="CN78:CU78"/>
    <mergeCell ref="BO78:BV78"/>
    <mergeCell ref="BW78:CD78"/>
    <mergeCell ref="AY77:BF77"/>
    <mergeCell ref="BG77:BN77"/>
    <mergeCell ref="AQ76:AX76"/>
    <mergeCell ref="A78:O78"/>
    <mergeCell ref="P78:AC78"/>
    <mergeCell ref="AD78:AF78"/>
    <mergeCell ref="AG78:AJ78"/>
    <mergeCell ref="AK78:AP78"/>
    <mergeCell ref="AY76:BF76"/>
    <mergeCell ref="BG76:BN76"/>
    <mergeCell ref="A77:O77"/>
    <mergeCell ref="P77:AC77"/>
    <mergeCell ref="AD77:AF77"/>
    <mergeCell ref="AG77:AJ77"/>
    <mergeCell ref="AK77:AP77"/>
    <mergeCell ref="AQ77:AX77"/>
    <mergeCell ref="CE76:CM76"/>
    <mergeCell ref="CV76:DE76"/>
    <mergeCell ref="CN76:CU76"/>
    <mergeCell ref="BO76:BV76"/>
    <mergeCell ref="BW76:CD76"/>
    <mergeCell ref="A76:O76"/>
    <mergeCell ref="P76:AC76"/>
    <mergeCell ref="AD76:AF76"/>
    <mergeCell ref="AG76:AJ76"/>
    <mergeCell ref="AK76:AP76"/>
    <mergeCell ref="BO79:BV79"/>
    <mergeCell ref="BW79:CD79"/>
    <mergeCell ref="CE79:CM79"/>
    <mergeCell ref="CN79:CU79"/>
    <mergeCell ref="CV79:DE79"/>
    <mergeCell ref="CV80:DE80"/>
    <mergeCell ref="CN80:CU80"/>
    <mergeCell ref="BO80:BV80"/>
    <mergeCell ref="BW80:CD80"/>
    <mergeCell ref="AY79:BF79"/>
    <mergeCell ref="BG79:BN79"/>
    <mergeCell ref="AQ78:AX78"/>
    <mergeCell ref="A80:O80"/>
    <mergeCell ref="P80:AC80"/>
    <mergeCell ref="AD80:AF80"/>
    <mergeCell ref="AG80:AJ80"/>
    <mergeCell ref="AK80:AP80"/>
    <mergeCell ref="AY78:BF78"/>
    <mergeCell ref="BG78:BN78"/>
    <mergeCell ref="A79:O79"/>
    <mergeCell ref="P79:AC79"/>
    <mergeCell ref="AD79:AF79"/>
    <mergeCell ref="AG79:AJ79"/>
    <mergeCell ref="AK79:AP79"/>
    <mergeCell ref="AQ79:AX79"/>
    <mergeCell ref="CE78:CM78"/>
    <mergeCell ref="CN81:CU81"/>
    <mergeCell ref="CV81:DE81"/>
    <mergeCell ref="CV82:DE82"/>
    <mergeCell ref="CN82:CU82"/>
    <mergeCell ref="BO82:BV82"/>
    <mergeCell ref="BW82:CD82"/>
    <mergeCell ref="AY81:BF81"/>
    <mergeCell ref="BG81:BN81"/>
    <mergeCell ref="AQ80:AX80"/>
    <mergeCell ref="A82:O82"/>
    <mergeCell ref="P82:AC82"/>
    <mergeCell ref="AD82:AF82"/>
    <mergeCell ref="AG82:AJ82"/>
    <mergeCell ref="AK82:AP82"/>
    <mergeCell ref="AY80:BF80"/>
    <mergeCell ref="BG80:BN80"/>
    <mergeCell ref="A81:O81"/>
    <mergeCell ref="P81:AC81"/>
    <mergeCell ref="AD81:AF81"/>
    <mergeCell ref="AG81:AJ81"/>
    <mergeCell ref="AK81:AP81"/>
    <mergeCell ref="AQ81:AX81"/>
    <mergeCell ref="CE80:CM80"/>
    <mergeCell ref="AQ82:AX82"/>
    <mergeCell ref="AY82:BF82"/>
    <mergeCell ref="BG82:BN82"/>
    <mergeCell ref="A83:O83"/>
    <mergeCell ref="P83:AC83"/>
    <mergeCell ref="AD83:AF83"/>
    <mergeCell ref="AG83:AJ83"/>
    <mergeCell ref="AK83:AP83"/>
    <mergeCell ref="AQ83:AX83"/>
    <mergeCell ref="CE82:CM82"/>
    <mergeCell ref="BO81:BV81"/>
    <mergeCell ref="BW81:CD81"/>
    <mergeCell ref="CE81:CM81"/>
    <mergeCell ref="CE89:CM89"/>
    <mergeCell ref="A89:O89"/>
    <mergeCell ref="P89:AC89"/>
    <mergeCell ref="AD89:AF89"/>
    <mergeCell ref="AG89:AJ89"/>
    <mergeCell ref="AK89:AP89"/>
    <mergeCell ref="AQ89:AX89"/>
    <mergeCell ref="AY89:BF89"/>
    <mergeCell ref="BG89:BN89"/>
    <mergeCell ref="BO89:BV89"/>
    <mergeCell ref="BO86:BV86"/>
    <mergeCell ref="BW86:CD86"/>
    <mergeCell ref="CE86:CM86"/>
    <mergeCell ref="BO88:BV88"/>
    <mergeCell ref="BW88:CD88"/>
    <mergeCell ref="CE88:CM88"/>
    <mergeCell ref="BG98:BN98"/>
    <mergeCell ref="AQ97:AX97"/>
    <mergeCell ref="AY97:BF97"/>
    <mergeCell ref="BG97:BN97"/>
    <mergeCell ref="BO98:BV98"/>
    <mergeCell ref="A98:O98"/>
    <mergeCell ref="P98:AC98"/>
    <mergeCell ref="AD98:AF98"/>
    <mergeCell ref="AG98:AJ98"/>
    <mergeCell ref="AK98:AP98"/>
    <mergeCell ref="AQ98:AX98"/>
    <mergeCell ref="CN83:CU83"/>
    <mergeCell ref="CV83:DE83"/>
    <mergeCell ref="CV94:DE94"/>
    <mergeCell ref="CN97:CU97"/>
    <mergeCell ref="BO97:BV97"/>
    <mergeCell ref="BW97:CD97"/>
    <mergeCell ref="CE85:CM85"/>
    <mergeCell ref="BO84:BV84"/>
    <mergeCell ref="BW84:CD84"/>
    <mergeCell ref="AY83:BF83"/>
    <mergeCell ref="BG83:BN83"/>
    <mergeCell ref="CN89:CU89"/>
    <mergeCell ref="BG92:BN92"/>
    <mergeCell ref="BO92:BV92"/>
    <mergeCell ref="A93:O93"/>
    <mergeCell ref="P93:AC93"/>
    <mergeCell ref="AD93:AF93"/>
    <mergeCell ref="AG93:AJ93"/>
    <mergeCell ref="BO83:BV83"/>
    <mergeCell ref="BW83:CD83"/>
    <mergeCell ref="CE83:CM83"/>
    <mergeCell ref="CN84:CU84"/>
    <mergeCell ref="CV84:DE84"/>
    <mergeCell ref="CV85:DE85"/>
    <mergeCell ref="CN85:CU85"/>
    <mergeCell ref="BO85:BV85"/>
    <mergeCell ref="BW85:CD85"/>
    <mergeCell ref="CE84:CM84"/>
    <mergeCell ref="BG84:BN84"/>
    <mergeCell ref="A85:O85"/>
    <mergeCell ref="P85:AC85"/>
    <mergeCell ref="AD85:AF85"/>
    <mergeCell ref="AG85:AJ85"/>
    <mergeCell ref="AK85:AP85"/>
    <mergeCell ref="A84:O84"/>
    <mergeCell ref="P84:AC84"/>
    <mergeCell ref="AD84:AF84"/>
    <mergeCell ref="AG84:AJ84"/>
    <mergeCell ref="AK84:AP84"/>
    <mergeCell ref="AQ84:AX84"/>
    <mergeCell ref="AY84:BF84"/>
    <mergeCell ref="CN86:CU86"/>
    <mergeCell ref="CV86:DE86"/>
    <mergeCell ref="CV87:DE87"/>
    <mergeCell ref="CN87:CU87"/>
    <mergeCell ref="BO87:BV87"/>
    <mergeCell ref="BW87:CD87"/>
    <mergeCell ref="AY86:BF86"/>
    <mergeCell ref="BG86:BN86"/>
    <mergeCell ref="AQ85:AX85"/>
    <mergeCell ref="A87:O87"/>
    <mergeCell ref="P87:AC87"/>
    <mergeCell ref="AD87:AF87"/>
    <mergeCell ref="AG87:AJ87"/>
    <mergeCell ref="AK87:AP87"/>
    <mergeCell ref="AY85:BF85"/>
    <mergeCell ref="BG85:BN85"/>
    <mergeCell ref="A86:O86"/>
    <mergeCell ref="P86:AC86"/>
    <mergeCell ref="AD86:AF86"/>
    <mergeCell ref="AG86:AJ86"/>
    <mergeCell ref="AK86:AP86"/>
    <mergeCell ref="AQ86:AX86"/>
    <mergeCell ref="CN88:CU88"/>
    <mergeCell ref="CV88:DE88"/>
    <mergeCell ref="CV99:DE99"/>
    <mergeCell ref="CN99:CU99"/>
    <mergeCell ref="BO99:BV99"/>
    <mergeCell ref="BW99:CD99"/>
    <mergeCell ref="AY88:BF88"/>
    <mergeCell ref="BG88:BN88"/>
    <mergeCell ref="AQ87:AX87"/>
    <mergeCell ref="A99:O99"/>
    <mergeCell ref="P99:AC99"/>
    <mergeCell ref="AD99:AF99"/>
    <mergeCell ref="AG99:AJ99"/>
    <mergeCell ref="AK99:AP99"/>
    <mergeCell ref="AY87:BF87"/>
    <mergeCell ref="BG87:BN87"/>
    <mergeCell ref="A88:O88"/>
    <mergeCell ref="P88:AC88"/>
    <mergeCell ref="AD88:AF88"/>
    <mergeCell ref="AG88:AJ88"/>
    <mergeCell ref="AK88:AP88"/>
    <mergeCell ref="AQ88:AX88"/>
    <mergeCell ref="CE87:CM87"/>
    <mergeCell ref="BW98:CD98"/>
    <mergeCell ref="CE98:CM98"/>
    <mergeCell ref="CN98:CU98"/>
    <mergeCell ref="CV95:DE95"/>
    <mergeCell ref="CV96:DE96"/>
    <mergeCell ref="CV97:DE97"/>
    <mergeCell ref="AY92:BF92"/>
    <mergeCell ref="CV98:DE98"/>
    <mergeCell ref="AY98:BF98"/>
    <mergeCell ref="BO100:BV100"/>
    <mergeCell ref="BW100:CD100"/>
    <mergeCell ref="CE100:CM100"/>
    <mergeCell ref="CN100:CU100"/>
    <mergeCell ref="CV100:DE100"/>
    <mergeCell ref="CV101:DE101"/>
    <mergeCell ref="CN101:CU101"/>
    <mergeCell ref="BO101:BV101"/>
    <mergeCell ref="BW101:CD101"/>
    <mergeCell ref="AY100:BF100"/>
    <mergeCell ref="BG100:BN100"/>
    <mergeCell ref="AQ99:AX99"/>
    <mergeCell ref="A101:O101"/>
    <mergeCell ref="P101:AC101"/>
    <mergeCell ref="AD101:AF101"/>
    <mergeCell ref="AG101:AJ101"/>
    <mergeCell ref="AK101:AP101"/>
    <mergeCell ref="AY99:BF99"/>
    <mergeCell ref="BG99:BN99"/>
    <mergeCell ref="A100:O100"/>
    <mergeCell ref="P100:AC100"/>
    <mergeCell ref="AD100:AF100"/>
    <mergeCell ref="AG100:AJ100"/>
    <mergeCell ref="AK100:AP100"/>
    <mergeCell ref="AQ100:AX100"/>
    <mergeCell ref="CE99:CM99"/>
    <mergeCell ref="CN102:CU102"/>
    <mergeCell ref="CV102:DE102"/>
    <mergeCell ref="CV103:DE103"/>
    <mergeCell ref="CN103:CU103"/>
    <mergeCell ref="BO103:BV103"/>
    <mergeCell ref="BW103:CD103"/>
    <mergeCell ref="AY102:BF102"/>
    <mergeCell ref="BG102:BN102"/>
    <mergeCell ref="AQ101:AX101"/>
    <mergeCell ref="A103:O103"/>
    <mergeCell ref="P103:AC103"/>
    <mergeCell ref="AD103:AF103"/>
    <mergeCell ref="AG103:AJ103"/>
    <mergeCell ref="AK103:AP103"/>
    <mergeCell ref="AY101:BF101"/>
    <mergeCell ref="BG101:BN101"/>
    <mergeCell ref="A102:O102"/>
    <mergeCell ref="P102:AC102"/>
    <mergeCell ref="AD102:AF102"/>
    <mergeCell ref="AG102:AJ102"/>
    <mergeCell ref="AK102:AP102"/>
    <mergeCell ref="AQ102:AX102"/>
    <mergeCell ref="CE101:CM101"/>
    <mergeCell ref="AQ103:AX103"/>
    <mergeCell ref="A105:O105"/>
    <mergeCell ref="P105:AC105"/>
    <mergeCell ref="AD105:AF105"/>
    <mergeCell ref="AG105:AJ105"/>
    <mergeCell ref="AK105:AP105"/>
    <mergeCell ref="AY103:BF103"/>
    <mergeCell ref="BG103:BN103"/>
    <mergeCell ref="A104:O104"/>
    <mergeCell ref="P104:AC104"/>
    <mergeCell ref="AD104:AF104"/>
    <mergeCell ref="AG104:AJ104"/>
    <mergeCell ref="AK104:AP104"/>
    <mergeCell ref="AQ104:AX104"/>
    <mergeCell ref="CE103:CM103"/>
    <mergeCell ref="BO102:BV102"/>
    <mergeCell ref="BW102:CD102"/>
    <mergeCell ref="CE102:CM102"/>
    <mergeCell ref="AQ105:AX105"/>
    <mergeCell ref="AY105:BF105"/>
    <mergeCell ref="BG105:BN105"/>
    <mergeCell ref="P106:AC106"/>
    <mergeCell ref="AD106:AF106"/>
    <mergeCell ref="AG106:AJ106"/>
    <mergeCell ref="AK106:AP106"/>
    <mergeCell ref="AQ106:AX106"/>
    <mergeCell ref="CE105:CM105"/>
    <mergeCell ref="BO104:BV104"/>
    <mergeCell ref="BW104:CD104"/>
    <mergeCell ref="CE104:CM104"/>
    <mergeCell ref="CN104:CU104"/>
    <mergeCell ref="CV104:DE104"/>
    <mergeCell ref="CV105:DE105"/>
    <mergeCell ref="CN105:CU105"/>
    <mergeCell ref="BO105:BV105"/>
    <mergeCell ref="BW105:CD105"/>
    <mergeCell ref="AY104:BF104"/>
    <mergeCell ref="BG104:BN104"/>
    <mergeCell ref="CV109:DE109"/>
    <mergeCell ref="CV108:DE108"/>
    <mergeCell ref="CN108:CU108"/>
    <mergeCell ref="BO108:BV108"/>
    <mergeCell ref="BW108:CD108"/>
    <mergeCell ref="A109:AF109"/>
    <mergeCell ref="AG109:AJ109"/>
    <mergeCell ref="AK109:AP109"/>
    <mergeCell ref="AQ109:AX109"/>
    <mergeCell ref="AY109:BF109"/>
    <mergeCell ref="AY108:BF108"/>
    <mergeCell ref="BG108:BN108"/>
    <mergeCell ref="BW106:CD106"/>
    <mergeCell ref="CE106:CM106"/>
    <mergeCell ref="CN106:CU106"/>
    <mergeCell ref="BO109:BV109"/>
    <mergeCell ref="BW109:CD109"/>
    <mergeCell ref="CE109:CM109"/>
    <mergeCell ref="CN109:CU109"/>
    <mergeCell ref="BG109:BN109"/>
    <mergeCell ref="CV106:DE106"/>
    <mergeCell ref="A108:O108"/>
    <mergeCell ref="P108:AC108"/>
    <mergeCell ref="AD108:AF108"/>
    <mergeCell ref="AG108:AJ108"/>
    <mergeCell ref="AK108:AP108"/>
    <mergeCell ref="CE108:CM108"/>
    <mergeCell ref="AY106:BF106"/>
    <mergeCell ref="BG106:BN106"/>
    <mergeCell ref="AQ108:AX108"/>
    <mergeCell ref="BO106:BV106"/>
    <mergeCell ref="A106:O106"/>
  </mergeCells>
  <printOptions horizontalCentered="1"/>
  <pageMargins left="0.98425196850393704" right="0.19685039370078741" top="0.31496062992125984" bottom="0.51181102362204722" header="0.23622047244094491" footer="0.19685039370078741"/>
  <pageSetup paperSize="5" scale="79" orientation="landscape" r:id="rId1"/>
  <headerFooter>
    <oddFooter>&amp;L&amp;"-,Cursiva"&amp;10     Ejercicio Fiscal 2019&amp;R&amp;"-,Cursiva"&amp;10Página &amp;P de &amp;N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132"/>
  <sheetViews>
    <sheetView view="pageBreakPreview" zoomScale="60" zoomScaleNormal="110" workbookViewId="0">
      <selection activeCell="G7" sqref="G7"/>
    </sheetView>
  </sheetViews>
  <sheetFormatPr baseColWidth="10" defaultRowHeight="15"/>
  <cols>
    <col min="1" max="1" width="2.7109375" bestFit="1" customWidth="1"/>
    <col min="2" max="2" width="3.28515625" bestFit="1" customWidth="1"/>
    <col min="3" max="3" width="2.85546875" bestFit="1" customWidth="1"/>
    <col min="4" max="4" width="26" customWidth="1"/>
    <col min="5" max="5" width="122.7109375" customWidth="1"/>
  </cols>
  <sheetData>
    <row r="1" spans="1:5" ht="29.25" customHeight="1">
      <c r="A1" s="617" t="s">
        <v>847</v>
      </c>
      <c r="B1" s="618"/>
      <c r="C1" s="618"/>
      <c r="D1" s="618"/>
      <c r="E1" s="619"/>
    </row>
    <row r="2" spans="1:5">
      <c r="A2" s="158" t="s">
        <v>2</v>
      </c>
      <c r="B2" s="159" t="s">
        <v>561</v>
      </c>
      <c r="C2" s="159" t="s">
        <v>562</v>
      </c>
      <c r="D2" s="160" t="s">
        <v>27</v>
      </c>
      <c r="E2" s="161" t="s">
        <v>563</v>
      </c>
    </row>
    <row r="3" spans="1:5" ht="60">
      <c r="A3" s="162">
        <v>1</v>
      </c>
      <c r="B3" s="30">
        <v>0</v>
      </c>
      <c r="C3" s="26">
        <v>0</v>
      </c>
      <c r="D3" s="28" t="s">
        <v>572</v>
      </c>
      <c r="E3" s="163" t="s">
        <v>1143</v>
      </c>
    </row>
    <row r="4" spans="1:5" ht="30">
      <c r="A4" s="162">
        <v>1</v>
      </c>
      <c r="B4" s="30">
        <v>1</v>
      </c>
      <c r="C4" s="26">
        <v>0</v>
      </c>
      <c r="D4" s="27" t="s">
        <v>573</v>
      </c>
      <c r="E4" s="164" t="s">
        <v>574</v>
      </c>
    </row>
    <row r="5" spans="1:5" ht="30">
      <c r="A5" s="162">
        <v>1</v>
      </c>
      <c r="B5" s="30">
        <v>1</v>
      </c>
      <c r="C5" s="26">
        <v>1</v>
      </c>
      <c r="D5" s="27" t="s">
        <v>575</v>
      </c>
      <c r="E5" s="164" t="s">
        <v>576</v>
      </c>
    </row>
    <row r="6" spans="1:5">
      <c r="A6" s="162">
        <v>1</v>
      </c>
      <c r="B6" s="30">
        <v>1</v>
      </c>
      <c r="C6" s="26">
        <v>2</v>
      </c>
      <c r="D6" s="27" t="s">
        <v>577</v>
      </c>
      <c r="E6" s="164" t="s">
        <v>578</v>
      </c>
    </row>
    <row r="7" spans="1:5" ht="120">
      <c r="A7" s="162">
        <v>1</v>
      </c>
      <c r="B7" s="30">
        <v>2</v>
      </c>
      <c r="C7" s="26">
        <v>0</v>
      </c>
      <c r="D7" s="27" t="s">
        <v>579</v>
      </c>
      <c r="E7" s="164" t="s">
        <v>580</v>
      </c>
    </row>
    <row r="8" spans="1:5" ht="30">
      <c r="A8" s="162">
        <v>1</v>
      </c>
      <c r="B8" s="30">
        <v>2</v>
      </c>
      <c r="C8" s="26">
        <v>1</v>
      </c>
      <c r="D8" s="27" t="s">
        <v>581</v>
      </c>
      <c r="E8" s="164" t="s">
        <v>582</v>
      </c>
    </row>
    <row r="9" spans="1:5">
      <c r="A9" s="162">
        <v>1</v>
      </c>
      <c r="B9" s="30">
        <v>2</v>
      </c>
      <c r="C9" s="26">
        <v>2</v>
      </c>
      <c r="D9" s="27" t="s">
        <v>583</v>
      </c>
      <c r="E9" s="164" t="s">
        <v>584</v>
      </c>
    </row>
    <row r="10" spans="1:5" ht="45">
      <c r="A10" s="162">
        <v>1</v>
      </c>
      <c r="B10" s="30">
        <v>2</v>
      </c>
      <c r="C10" s="26">
        <v>3</v>
      </c>
      <c r="D10" s="27" t="s">
        <v>585</v>
      </c>
      <c r="E10" s="164" t="s">
        <v>586</v>
      </c>
    </row>
    <row r="11" spans="1:5" ht="45">
      <c r="A11" s="162">
        <v>1</v>
      </c>
      <c r="B11" s="30">
        <v>2</v>
      </c>
      <c r="C11" s="26">
        <v>4</v>
      </c>
      <c r="D11" s="27" t="s">
        <v>587</v>
      </c>
      <c r="E11" s="164" t="s">
        <v>588</v>
      </c>
    </row>
    <row r="12" spans="1:5" ht="30">
      <c r="A12" s="162">
        <v>1</v>
      </c>
      <c r="B12" s="30">
        <v>3</v>
      </c>
      <c r="C12" s="26">
        <v>0</v>
      </c>
      <c r="D12" s="165" t="s">
        <v>589</v>
      </c>
      <c r="E12" s="164" t="s">
        <v>590</v>
      </c>
    </row>
    <row r="13" spans="1:5" ht="30">
      <c r="A13" s="162">
        <v>1</v>
      </c>
      <c r="B13" s="30">
        <v>3</v>
      </c>
      <c r="C13" s="26">
        <v>1</v>
      </c>
      <c r="D13" s="166" t="s">
        <v>591</v>
      </c>
      <c r="E13" s="164" t="s">
        <v>592</v>
      </c>
    </row>
    <row r="14" spans="1:5" ht="30">
      <c r="A14" s="162">
        <v>1</v>
      </c>
      <c r="B14" s="30">
        <v>3</v>
      </c>
      <c r="C14" s="26">
        <v>2</v>
      </c>
      <c r="D14" s="166" t="s">
        <v>593</v>
      </c>
      <c r="E14" s="164" t="s">
        <v>594</v>
      </c>
    </row>
    <row r="15" spans="1:5" ht="25.5">
      <c r="A15" s="162">
        <v>1</v>
      </c>
      <c r="B15" s="30">
        <v>3</v>
      </c>
      <c r="C15" s="26">
        <v>3</v>
      </c>
      <c r="D15" s="166" t="s">
        <v>595</v>
      </c>
      <c r="E15" s="164" t="s">
        <v>596</v>
      </c>
    </row>
    <row r="16" spans="1:5">
      <c r="A16" s="162">
        <v>1</v>
      </c>
      <c r="B16" s="30">
        <v>3</v>
      </c>
      <c r="C16" s="26">
        <v>4</v>
      </c>
      <c r="D16" s="166" t="s">
        <v>597</v>
      </c>
      <c r="E16" s="164" t="s">
        <v>598</v>
      </c>
    </row>
    <row r="17" spans="1:5" ht="30">
      <c r="A17" s="162">
        <v>1</v>
      </c>
      <c r="B17" s="30">
        <v>3</v>
      </c>
      <c r="C17" s="26">
        <v>5</v>
      </c>
      <c r="D17" s="166" t="s">
        <v>599</v>
      </c>
      <c r="E17" s="164" t="s">
        <v>600</v>
      </c>
    </row>
    <row r="18" spans="1:5" ht="30">
      <c r="A18" s="162">
        <v>1</v>
      </c>
      <c r="B18" s="30">
        <v>3</v>
      </c>
      <c r="C18" s="26">
        <v>6</v>
      </c>
      <c r="D18" s="166" t="s">
        <v>601</v>
      </c>
      <c r="E18" s="164" t="s">
        <v>602</v>
      </c>
    </row>
    <row r="19" spans="1:5">
      <c r="A19" s="162">
        <v>1</v>
      </c>
      <c r="B19" s="30">
        <v>3</v>
      </c>
      <c r="C19" s="26">
        <v>7</v>
      </c>
      <c r="D19" s="166" t="s">
        <v>603</v>
      </c>
      <c r="E19" s="164" t="s">
        <v>604</v>
      </c>
    </row>
    <row r="20" spans="1:5">
      <c r="A20" s="162">
        <v>1</v>
      </c>
      <c r="B20" s="30">
        <v>3</v>
      </c>
      <c r="C20" s="26">
        <v>8</v>
      </c>
      <c r="D20" s="166" t="s">
        <v>605</v>
      </c>
      <c r="E20" s="164" t="s">
        <v>606</v>
      </c>
    </row>
    <row r="21" spans="1:5" ht="30">
      <c r="A21" s="162">
        <v>1</v>
      </c>
      <c r="B21" s="30">
        <v>3</v>
      </c>
      <c r="C21" s="26">
        <v>9</v>
      </c>
      <c r="D21" s="166" t="s">
        <v>120</v>
      </c>
      <c r="E21" s="164" t="s">
        <v>607</v>
      </c>
    </row>
    <row r="22" spans="1:5" ht="30">
      <c r="A22" s="162">
        <v>1</v>
      </c>
      <c r="B22" s="30">
        <v>4</v>
      </c>
      <c r="C22" s="26">
        <v>0</v>
      </c>
      <c r="D22" s="27" t="s">
        <v>608</v>
      </c>
      <c r="E22" s="164" t="s">
        <v>609</v>
      </c>
    </row>
    <row r="23" spans="1:5" ht="30">
      <c r="A23" s="162">
        <v>1</v>
      </c>
      <c r="B23" s="30">
        <v>4</v>
      </c>
      <c r="C23" s="26">
        <v>1</v>
      </c>
      <c r="D23" s="27" t="s">
        <v>610</v>
      </c>
      <c r="E23" s="164" t="s">
        <v>611</v>
      </c>
    </row>
    <row r="24" spans="1:5" ht="30">
      <c r="A24" s="162">
        <v>1</v>
      </c>
      <c r="B24" s="30">
        <v>5</v>
      </c>
      <c r="C24" s="26">
        <v>0</v>
      </c>
      <c r="D24" s="27" t="s">
        <v>612</v>
      </c>
      <c r="E24" s="164" t="s">
        <v>613</v>
      </c>
    </row>
    <row r="25" spans="1:5" ht="45">
      <c r="A25" s="162">
        <v>1</v>
      </c>
      <c r="B25" s="30">
        <v>5</v>
      </c>
      <c r="C25" s="26">
        <v>1</v>
      </c>
      <c r="D25" s="27" t="s">
        <v>614</v>
      </c>
      <c r="E25" s="164" t="s">
        <v>615</v>
      </c>
    </row>
    <row r="26" spans="1:5" ht="60">
      <c r="A26" s="162">
        <v>1</v>
      </c>
      <c r="B26" s="30">
        <v>5</v>
      </c>
      <c r="C26" s="26">
        <v>2</v>
      </c>
      <c r="D26" s="27" t="s">
        <v>616</v>
      </c>
      <c r="E26" s="164" t="s">
        <v>617</v>
      </c>
    </row>
    <row r="27" spans="1:5" ht="30">
      <c r="A27" s="162">
        <v>1</v>
      </c>
      <c r="B27" s="30">
        <v>6</v>
      </c>
      <c r="C27" s="26">
        <v>0</v>
      </c>
      <c r="D27" s="27" t="s">
        <v>618</v>
      </c>
      <c r="E27" s="164" t="s">
        <v>619</v>
      </c>
    </row>
    <row r="28" spans="1:5">
      <c r="A28" s="162">
        <v>1</v>
      </c>
      <c r="B28" s="30">
        <v>6</v>
      </c>
      <c r="C28" s="26">
        <v>1</v>
      </c>
      <c r="D28" s="27" t="s">
        <v>620</v>
      </c>
      <c r="E28" s="164" t="s">
        <v>621</v>
      </c>
    </row>
    <row r="29" spans="1:5">
      <c r="A29" s="162">
        <v>1</v>
      </c>
      <c r="B29" s="30">
        <v>6</v>
      </c>
      <c r="C29" s="26">
        <v>2</v>
      </c>
      <c r="D29" s="27" t="s">
        <v>622</v>
      </c>
      <c r="E29" s="164" t="s">
        <v>623</v>
      </c>
    </row>
    <row r="30" spans="1:5" ht="38.25">
      <c r="A30" s="162">
        <v>1</v>
      </c>
      <c r="B30" s="30">
        <v>6</v>
      </c>
      <c r="C30" s="26">
        <v>3</v>
      </c>
      <c r="D30" s="27" t="s">
        <v>624</v>
      </c>
      <c r="E30" s="164" t="s">
        <v>625</v>
      </c>
    </row>
    <row r="31" spans="1:5" ht="75">
      <c r="A31" s="162">
        <v>1</v>
      </c>
      <c r="B31" s="30">
        <v>7</v>
      </c>
      <c r="C31" s="26">
        <v>0</v>
      </c>
      <c r="D31" s="27" t="s">
        <v>626</v>
      </c>
      <c r="E31" s="164" t="s">
        <v>627</v>
      </c>
    </row>
    <row r="32" spans="1:5" ht="30">
      <c r="A32" s="162">
        <v>1</v>
      </c>
      <c r="B32" s="30">
        <v>7</v>
      </c>
      <c r="C32" s="26">
        <v>1</v>
      </c>
      <c r="D32" s="27" t="s">
        <v>628</v>
      </c>
      <c r="E32" s="164" t="s">
        <v>629</v>
      </c>
    </row>
    <row r="33" spans="1:5" ht="30">
      <c r="A33" s="162">
        <v>1</v>
      </c>
      <c r="B33" s="30">
        <v>7</v>
      </c>
      <c r="C33" s="26">
        <v>2</v>
      </c>
      <c r="D33" s="27" t="s">
        <v>630</v>
      </c>
      <c r="E33" s="164" t="s">
        <v>631</v>
      </c>
    </row>
    <row r="34" spans="1:5" ht="30">
      <c r="A34" s="162">
        <v>1</v>
      </c>
      <c r="B34" s="30">
        <v>7</v>
      </c>
      <c r="C34" s="26">
        <v>3</v>
      </c>
      <c r="D34" s="27" t="s">
        <v>632</v>
      </c>
      <c r="E34" s="164" t="s">
        <v>633</v>
      </c>
    </row>
    <row r="35" spans="1:5" ht="25.5">
      <c r="A35" s="162">
        <v>1</v>
      </c>
      <c r="B35" s="30">
        <v>7</v>
      </c>
      <c r="C35" s="26">
        <v>4</v>
      </c>
      <c r="D35" s="27" t="s">
        <v>634</v>
      </c>
      <c r="E35" s="164" t="s">
        <v>635</v>
      </c>
    </row>
    <row r="36" spans="1:5" ht="71.25" customHeight="1">
      <c r="A36" s="162">
        <v>1</v>
      </c>
      <c r="B36" s="30">
        <v>8</v>
      </c>
      <c r="C36" s="26">
        <v>0</v>
      </c>
      <c r="D36" s="27" t="s">
        <v>316</v>
      </c>
      <c r="E36" s="164" t="s">
        <v>636</v>
      </c>
    </row>
    <row r="37" spans="1:5" ht="60">
      <c r="A37" s="162">
        <v>1</v>
      </c>
      <c r="B37" s="30">
        <v>8</v>
      </c>
      <c r="C37" s="26">
        <v>1</v>
      </c>
      <c r="D37" s="27" t="s">
        <v>875</v>
      </c>
      <c r="E37" s="164" t="s">
        <v>637</v>
      </c>
    </row>
    <row r="38" spans="1:5">
      <c r="A38" s="162">
        <v>1</v>
      </c>
      <c r="B38" s="30">
        <v>8</v>
      </c>
      <c r="C38" s="26">
        <v>2</v>
      </c>
      <c r="D38" s="27" t="s">
        <v>638</v>
      </c>
      <c r="E38" s="164" t="s">
        <v>639</v>
      </c>
    </row>
    <row r="39" spans="1:5" ht="30">
      <c r="A39" s="162">
        <v>1</v>
      </c>
      <c r="B39" s="30">
        <v>8</v>
      </c>
      <c r="C39" s="26">
        <v>3</v>
      </c>
      <c r="D39" s="27" t="s">
        <v>640</v>
      </c>
      <c r="E39" s="164" t="s">
        <v>641</v>
      </c>
    </row>
    <row r="40" spans="1:5" ht="30">
      <c r="A40" s="162">
        <v>1</v>
      </c>
      <c r="B40" s="30">
        <v>8</v>
      </c>
      <c r="C40" s="26">
        <v>4</v>
      </c>
      <c r="D40" s="27" t="s">
        <v>642</v>
      </c>
      <c r="E40" s="164" t="s">
        <v>643</v>
      </c>
    </row>
    <row r="41" spans="1:5">
      <c r="A41" s="162">
        <v>1</v>
      </c>
      <c r="B41" s="30">
        <v>8</v>
      </c>
      <c r="C41" s="26">
        <v>5</v>
      </c>
      <c r="D41" s="27" t="s">
        <v>120</v>
      </c>
      <c r="E41" s="164" t="s">
        <v>644</v>
      </c>
    </row>
    <row r="42" spans="1:5" ht="45">
      <c r="A42" s="162">
        <v>2</v>
      </c>
      <c r="B42" s="30">
        <v>0</v>
      </c>
      <c r="C42" s="26">
        <v>0</v>
      </c>
      <c r="D42" s="28" t="s">
        <v>645</v>
      </c>
      <c r="E42" s="163" t="s">
        <v>646</v>
      </c>
    </row>
    <row r="43" spans="1:5" ht="75">
      <c r="A43" s="162">
        <v>2</v>
      </c>
      <c r="B43" s="30">
        <v>2</v>
      </c>
      <c r="C43" s="26">
        <v>6</v>
      </c>
      <c r="D43" s="27" t="s">
        <v>647</v>
      </c>
      <c r="E43" s="164" t="s">
        <v>648</v>
      </c>
    </row>
    <row r="44" spans="1:5" ht="45">
      <c r="A44" s="162">
        <v>2</v>
      </c>
      <c r="B44" s="30">
        <v>2</v>
      </c>
      <c r="C44" s="26">
        <v>7</v>
      </c>
      <c r="D44" s="27" t="s">
        <v>649</v>
      </c>
      <c r="E44" s="164" t="s">
        <v>650</v>
      </c>
    </row>
    <row r="45" spans="1:5" ht="75">
      <c r="A45" s="162">
        <v>2</v>
      </c>
      <c r="B45" s="30">
        <v>3</v>
      </c>
      <c r="C45" s="26">
        <v>0</v>
      </c>
      <c r="D45" s="27" t="s">
        <v>651</v>
      </c>
      <c r="E45" s="164" t="s">
        <v>652</v>
      </c>
    </row>
    <row r="46" spans="1:5" ht="45">
      <c r="A46" s="162">
        <v>2</v>
      </c>
      <c r="B46" s="30">
        <v>3</v>
      </c>
      <c r="C46" s="26">
        <v>1</v>
      </c>
      <c r="D46" s="27" t="s">
        <v>653</v>
      </c>
      <c r="E46" s="164" t="s">
        <v>654</v>
      </c>
    </row>
    <row r="47" spans="1:5" ht="30">
      <c r="A47" s="162">
        <v>2</v>
      </c>
      <c r="B47" s="30">
        <v>3</v>
      </c>
      <c r="C47" s="26">
        <v>2</v>
      </c>
      <c r="D47" s="27" t="s">
        <v>655</v>
      </c>
      <c r="E47" s="164" t="s">
        <v>656</v>
      </c>
    </row>
    <row r="48" spans="1:5" ht="30">
      <c r="A48" s="162">
        <v>2</v>
      </c>
      <c r="B48" s="30">
        <v>3</v>
      </c>
      <c r="C48" s="26">
        <v>3</v>
      </c>
      <c r="D48" s="27" t="s">
        <v>657</v>
      </c>
      <c r="E48" s="164" t="s">
        <v>658</v>
      </c>
    </row>
    <row r="49" spans="1:5" ht="60">
      <c r="A49" s="162">
        <v>2</v>
      </c>
      <c r="B49" s="30">
        <v>3</v>
      </c>
      <c r="C49" s="26">
        <v>4</v>
      </c>
      <c r="D49" s="27" t="s">
        <v>659</v>
      </c>
      <c r="E49" s="164" t="s">
        <v>660</v>
      </c>
    </row>
    <row r="50" spans="1:5" ht="45">
      <c r="A50" s="162">
        <v>2</v>
      </c>
      <c r="B50" s="30">
        <v>3</v>
      </c>
      <c r="C50" s="26">
        <v>5</v>
      </c>
      <c r="D50" s="27" t="s">
        <v>661</v>
      </c>
      <c r="E50" s="164" t="s">
        <v>662</v>
      </c>
    </row>
    <row r="51" spans="1:5" ht="36.75" customHeight="1">
      <c r="A51" s="162">
        <v>2</v>
      </c>
      <c r="B51" s="30">
        <v>4</v>
      </c>
      <c r="C51" s="26">
        <v>0</v>
      </c>
      <c r="D51" s="27" t="s">
        <v>663</v>
      </c>
      <c r="E51" s="164" t="s">
        <v>664</v>
      </c>
    </row>
    <row r="52" spans="1:5" ht="75" hidden="1">
      <c r="A52" s="162">
        <v>2</v>
      </c>
      <c r="B52" s="30">
        <v>4</v>
      </c>
      <c r="C52" s="26">
        <v>1</v>
      </c>
      <c r="D52" s="27" t="s">
        <v>665</v>
      </c>
      <c r="E52" s="164" t="s">
        <v>666</v>
      </c>
    </row>
    <row r="53" spans="1:5" ht="60" hidden="1">
      <c r="A53" s="162">
        <v>2</v>
      </c>
      <c r="B53" s="30">
        <v>4</v>
      </c>
      <c r="C53" s="26">
        <v>2</v>
      </c>
      <c r="D53" s="27" t="s">
        <v>667</v>
      </c>
      <c r="E53" s="164" t="s">
        <v>668</v>
      </c>
    </row>
    <row r="54" spans="1:5" ht="30" hidden="1">
      <c r="A54" s="162">
        <v>2</v>
      </c>
      <c r="B54" s="30">
        <v>4</v>
      </c>
      <c r="C54" s="26">
        <v>3</v>
      </c>
      <c r="D54" s="27" t="s">
        <v>669</v>
      </c>
      <c r="E54" s="164" t="s">
        <v>670</v>
      </c>
    </row>
    <row r="55" spans="1:5" ht="30" hidden="1">
      <c r="A55" s="162">
        <v>2</v>
      </c>
      <c r="B55" s="30">
        <v>4</v>
      </c>
      <c r="C55" s="26">
        <v>4</v>
      </c>
      <c r="D55" s="27" t="s">
        <v>671</v>
      </c>
      <c r="E55" s="164" t="s">
        <v>672</v>
      </c>
    </row>
    <row r="56" spans="1:5" ht="45">
      <c r="A56" s="162">
        <v>2</v>
      </c>
      <c r="B56" s="30">
        <v>5</v>
      </c>
      <c r="C56" s="26">
        <v>0</v>
      </c>
      <c r="D56" s="27" t="s">
        <v>673</v>
      </c>
      <c r="E56" s="164" t="s">
        <v>674</v>
      </c>
    </row>
    <row r="57" spans="1:5" ht="30">
      <c r="A57" s="162">
        <v>2</v>
      </c>
      <c r="B57" s="30">
        <v>5</v>
      </c>
      <c r="C57" s="26">
        <v>1</v>
      </c>
      <c r="D57" s="27" t="s">
        <v>675</v>
      </c>
      <c r="E57" s="164" t="s">
        <v>676</v>
      </c>
    </row>
    <row r="58" spans="1:5" ht="30" hidden="1">
      <c r="A58" s="162">
        <v>2</v>
      </c>
      <c r="B58" s="30">
        <v>5</v>
      </c>
      <c r="C58" s="26">
        <v>2</v>
      </c>
      <c r="D58" s="27" t="s">
        <v>677</v>
      </c>
      <c r="E58" s="164" t="s">
        <v>678</v>
      </c>
    </row>
    <row r="59" spans="1:5" ht="30" hidden="1">
      <c r="A59" s="162">
        <v>2</v>
      </c>
      <c r="B59" s="30">
        <v>5</v>
      </c>
      <c r="C59" s="26">
        <v>3</v>
      </c>
      <c r="D59" s="27" t="s">
        <v>679</v>
      </c>
      <c r="E59" s="164" t="s">
        <v>680</v>
      </c>
    </row>
    <row r="60" spans="1:5" ht="30" hidden="1">
      <c r="A60" s="162">
        <v>2</v>
      </c>
      <c r="B60" s="30">
        <v>5</v>
      </c>
      <c r="C60" s="26">
        <v>4</v>
      </c>
      <c r="D60" s="27" t="s">
        <v>681</v>
      </c>
      <c r="E60" s="164" t="s">
        <v>682</v>
      </c>
    </row>
    <row r="61" spans="1:5" ht="45" hidden="1">
      <c r="A61" s="162">
        <v>2</v>
      </c>
      <c r="B61" s="30">
        <v>5</v>
      </c>
      <c r="C61" s="26">
        <v>5</v>
      </c>
      <c r="D61" s="27" t="s">
        <v>683</v>
      </c>
      <c r="E61" s="164" t="s">
        <v>684</v>
      </c>
    </row>
    <row r="62" spans="1:5" ht="90">
      <c r="A62" s="162">
        <v>2</v>
      </c>
      <c r="B62" s="30">
        <v>5</v>
      </c>
      <c r="C62" s="26">
        <v>6</v>
      </c>
      <c r="D62" s="27" t="s">
        <v>685</v>
      </c>
      <c r="E62" s="164" t="s">
        <v>686</v>
      </c>
    </row>
    <row r="63" spans="1:5" ht="75">
      <c r="A63" s="162">
        <v>2</v>
      </c>
      <c r="B63" s="30">
        <v>6</v>
      </c>
      <c r="C63" s="26">
        <v>0</v>
      </c>
      <c r="D63" s="27" t="s">
        <v>687</v>
      </c>
      <c r="E63" s="164" t="s">
        <v>688</v>
      </c>
    </row>
    <row r="64" spans="1:5" ht="30" hidden="1">
      <c r="A64" s="162">
        <v>2</v>
      </c>
      <c r="B64" s="30">
        <v>6</v>
      </c>
      <c r="C64" s="26">
        <v>1</v>
      </c>
      <c r="D64" s="27" t="s">
        <v>689</v>
      </c>
      <c r="E64" s="164" t="s">
        <v>690</v>
      </c>
    </row>
    <row r="65" spans="1:5" ht="30" hidden="1">
      <c r="A65" s="162">
        <v>2</v>
      </c>
      <c r="B65" s="30">
        <v>6</v>
      </c>
      <c r="C65" s="26">
        <v>2</v>
      </c>
      <c r="D65" s="27" t="s">
        <v>691</v>
      </c>
      <c r="E65" s="164" t="s">
        <v>692</v>
      </c>
    </row>
    <row r="66" spans="1:5" ht="75" hidden="1">
      <c r="A66" s="162">
        <v>2</v>
      </c>
      <c r="B66" s="30">
        <v>6</v>
      </c>
      <c r="C66" s="26">
        <v>3</v>
      </c>
      <c r="D66" s="27" t="s">
        <v>693</v>
      </c>
      <c r="E66" s="164" t="s">
        <v>694</v>
      </c>
    </row>
    <row r="67" spans="1:5" ht="45" hidden="1">
      <c r="A67" s="162">
        <v>2</v>
      </c>
      <c r="B67" s="30">
        <v>6</v>
      </c>
      <c r="C67" s="26">
        <v>4</v>
      </c>
      <c r="D67" s="27" t="s">
        <v>695</v>
      </c>
      <c r="E67" s="164" t="s">
        <v>696</v>
      </c>
    </row>
    <row r="68" spans="1:5" ht="30">
      <c r="A68" s="162">
        <v>2</v>
      </c>
      <c r="B68" s="30">
        <v>6</v>
      </c>
      <c r="C68" s="26">
        <v>5</v>
      </c>
      <c r="D68" s="27" t="s">
        <v>697</v>
      </c>
      <c r="E68" s="164" t="s">
        <v>698</v>
      </c>
    </row>
    <row r="69" spans="1:5" ht="75">
      <c r="A69" s="162">
        <v>2</v>
      </c>
      <c r="B69" s="30">
        <v>6</v>
      </c>
      <c r="C69" s="26">
        <v>6</v>
      </c>
      <c r="D69" s="27" t="s">
        <v>699</v>
      </c>
      <c r="E69" s="164" t="s">
        <v>700</v>
      </c>
    </row>
    <row r="70" spans="1:5">
      <c r="A70" s="162">
        <v>2</v>
      </c>
      <c r="B70" s="30">
        <v>6</v>
      </c>
      <c r="C70" s="26">
        <v>7</v>
      </c>
      <c r="D70" s="27" t="s">
        <v>701</v>
      </c>
      <c r="E70" s="164" t="s">
        <v>702</v>
      </c>
    </row>
    <row r="71" spans="1:5" ht="45">
      <c r="A71" s="162">
        <v>2</v>
      </c>
      <c r="B71" s="30">
        <v>6</v>
      </c>
      <c r="C71" s="26">
        <v>8</v>
      </c>
      <c r="D71" s="27" t="s">
        <v>703</v>
      </c>
      <c r="E71" s="164" t="s">
        <v>704</v>
      </c>
    </row>
    <row r="72" spans="1:5" ht="75">
      <c r="A72" s="162">
        <v>2</v>
      </c>
      <c r="B72" s="30">
        <v>6</v>
      </c>
      <c r="C72" s="26">
        <v>9</v>
      </c>
      <c r="D72" s="27" t="s">
        <v>705</v>
      </c>
      <c r="E72" s="164" t="s">
        <v>706</v>
      </c>
    </row>
    <row r="73" spans="1:5">
      <c r="A73" s="162">
        <v>2</v>
      </c>
      <c r="B73" s="30">
        <v>7</v>
      </c>
      <c r="C73" s="26">
        <v>0</v>
      </c>
      <c r="D73" s="27" t="s">
        <v>707</v>
      </c>
      <c r="E73" s="164" t="s">
        <v>708</v>
      </c>
    </row>
    <row r="74" spans="1:5">
      <c r="A74" s="167">
        <v>2</v>
      </c>
      <c r="B74" s="168">
        <v>7</v>
      </c>
      <c r="C74" s="169">
        <v>1</v>
      </c>
      <c r="D74" s="170" t="s">
        <v>709</v>
      </c>
      <c r="E74" s="171" t="s">
        <v>710</v>
      </c>
    </row>
    <row r="75" spans="1:5" ht="45" hidden="1">
      <c r="A75" s="33">
        <v>3</v>
      </c>
      <c r="B75" s="33">
        <v>0</v>
      </c>
      <c r="C75" s="34">
        <v>0</v>
      </c>
      <c r="D75" s="36" t="s">
        <v>711</v>
      </c>
      <c r="E75" s="31" t="s">
        <v>712</v>
      </c>
    </row>
    <row r="76" spans="1:5" ht="105" hidden="1">
      <c r="A76" s="33">
        <v>3</v>
      </c>
      <c r="B76" s="33">
        <v>1</v>
      </c>
      <c r="C76" s="34">
        <v>0</v>
      </c>
      <c r="D76" s="35" t="s">
        <v>713</v>
      </c>
      <c r="E76" s="32" t="s">
        <v>714</v>
      </c>
    </row>
    <row r="77" spans="1:5" ht="75" hidden="1">
      <c r="A77" s="33">
        <v>3</v>
      </c>
      <c r="B77" s="33">
        <v>1</v>
      </c>
      <c r="C77" s="34">
        <v>1</v>
      </c>
      <c r="D77" s="35" t="s">
        <v>715</v>
      </c>
      <c r="E77" s="32" t="s">
        <v>716</v>
      </c>
    </row>
    <row r="78" spans="1:5" ht="90" hidden="1">
      <c r="A78" s="33">
        <v>3</v>
      </c>
      <c r="B78" s="33">
        <v>1</v>
      </c>
      <c r="C78" s="34">
        <v>2</v>
      </c>
      <c r="D78" s="35" t="s">
        <v>717</v>
      </c>
      <c r="E78" s="32" t="s">
        <v>718</v>
      </c>
    </row>
    <row r="79" spans="1:5" ht="30" hidden="1">
      <c r="A79" s="33">
        <v>3</v>
      </c>
      <c r="B79" s="33">
        <v>2</v>
      </c>
      <c r="C79" s="34">
        <v>0</v>
      </c>
      <c r="D79" s="35" t="s">
        <v>719</v>
      </c>
      <c r="E79" s="32" t="s">
        <v>720</v>
      </c>
    </row>
    <row r="80" spans="1:5" ht="45" hidden="1">
      <c r="A80" s="33">
        <v>3</v>
      </c>
      <c r="B80" s="33">
        <v>2</v>
      </c>
      <c r="C80" s="34">
        <v>1</v>
      </c>
      <c r="D80" s="35" t="s">
        <v>721</v>
      </c>
      <c r="E80" s="32" t="s">
        <v>722</v>
      </c>
    </row>
    <row r="81" spans="1:5" ht="60" hidden="1">
      <c r="A81" s="33">
        <v>3</v>
      </c>
      <c r="B81" s="33">
        <v>2</v>
      </c>
      <c r="C81" s="34">
        <v>2</v>
      </c>
      <c r="D81" s="35" t="s">
        <v>723</v>
      </c>
      <c r="E81" s="32" t="s">
        <v>724</v>
      </c>
    </row>
    <row r="82" spans="1:5" ht="75" hidden="1">
      <c r="A82" s="33">
        <v>3</v>
      </c>
      <c r="B82" s="33">
        <v>2</v>
      </c>
      <c r="C82" s="34">
        <v>3</v>
      </c>
      <c r="D82" s="35" t="s">
        <v>725</v>
      </c>
      <c r="E82" s="32" t="s">
        <v>726</v>
      </c>
    </row>
    <row r="83" spans="1:5" ht="30" hidden="1">
      <c r="A83" s="33">
        <v>3</v>
      </c>
      <c r="B83" s="33">
        <v>2</v>
      </c>
      <c r="C83" s="34">
        <v>4</v>
      </c>
      <c r="D83" s="35" t="s">
        <v>727</v>
      </c>
      <c r="E83" s="32" t="s">
        <v>728</v>
      </c>
    </row>
    <row r="84" spans="1:5" hidden="1">
      <c r="A84" s="33">
        <v>3</v>
      </c>
      <c r="B84" s="33">
        <v>2</v>
      </c>
      <c r="C84" s="34">
        <v>5</v>
      </c>
      <c r="D84" s="35" t="s">
        <v>729</v>
      </c>
      <c r="E84" s="32" t="s">
        <v>730</v>
      </c>
    </row>
    <row r="85" spans="1:5" ht="25.5" hidden="1">
      <c r="A85" s="33">
        <v>3</v>
      </c>
      <c r="B85" s="33">
        <v>2</v>
      </c>
      <c r="C85" s="34">
        <v>6</v>
      </c>
      <c r="D85" s="35" t="s">
        <v>731</v>
      </c>
      <c r="E85" s="32" t="s">
        <v>732</v>
      </c>
    </row>
    <row r="86" spans="1:5" ht="45" hidden="1">
      <c r="A86" s="33">
        <v>3</v>
      </c>
      <c r="B86" s="33">
        <v>3</v>
      </c>
      <c r="C86" s="34">
        <v>0</v>
      </c>
      <c r="D86" s="35" t="s">
        <v>733</v>
      </c>
      <c r="E86" s="32" t="s">
        <v>734</v>
      </c>
    </row>
    <row r="87" spans="1:5" ht="90" hidden="1">
      <c r="A87" s="33">
        <v>3</v>
      </c>
      <c r="B87" s="33">
        <v>3</v>
      </c>
      <c r="C87" s="34">
        <v>1</v>
      </c>
      <c r="D87" s="35" t="s">
        <v>735</v>
      </c>
      <c r="E87" s="32" t="s">
        <v>736</v>
      </c>
    </row>
    <row r="88" spans="1:5" ht="60" hidden="1">
      <c r="A88" s="33">
        <v>3</v>
      </c>
      <c r="B88" s="33">
        <v>3</v>
      </c>
      <c r="C88" s="34">
        <v>2</v>
      </c>
      <c r="D88" s="35" t="s">
        <v>737</v>
      </c>
      <c r="E88" s="32" t="s">
        <v>738</v>
      </c>
    </row>
    <row r="89" spans="1:5" ht="75" hidden="1">
      <c r="A89" s="33">
        <v>3</v>
      </c>
      <c r="B89" s="33">
        <v>3</v>
      </c>
      <c r="C89" s="34">
        <v>3</v>
      </c>
      <c r="D89" s="35" t="s">
        <v>739</v>
      </c>
      <c r="E89" s="32" t="s">
        <v>740</v>
      </c>
    </row>
    <row r="90" spans="1:5" ht="45" hidden="1">
      <c r="A90" s="33">
        <v>3</v>
      </c>
      <c r="B90" s="33">
        <v>3</v>
      </c>
      <c r="C90" s="34">
        <v>4</v>
      </c>
      <c r="D90" s="35" t="s">
        <v>741</v>
      </c>
      <c r="E90" s="32" t="s">
        <v>742</v>
      </c>
    </row>
    <row r="91" spans="1:5" ht="45" hidden="1">
      <c r="A91" s="33">
        <v>3</v>
      </c>
      <c r="B91" s="33">
        <v>3</v>
      </c>
      <c r="C91" s="34">
        <v>5</v>
      </c>
      <c r="D91" s="35" t="s">
        <v>743</v>
      </c>
      <c r="E91" s="32" t="s">
        <v>744</v>
      </c>
    </row>
    <row r="92" spans="1:5" ht="60" hidden="1">
      <c r="A92" s="33">
        <v>3</v>
      </c>
      <c r="B92" s="33">
        <v>3</v>
      </c>
      <c r="C92" s="34">
        <v>6</v>
      </c>
      <c r="D92" s="35" t="s">
        <v>745</v>
      </c>
      <c r="E92" s="32" t="s">
        <v>746</v>
      </c>
    </row>
    <row r="93" spans="1:5" ht="60" hidden="1">
      <c r="A93" s="33">
        <v>3</v>
      </c>
      <c r="B93" s="33">
        <v>4</v>
      </c>
      <c r="C93" s="34">
        <v>0</v>
      </c>
      <c r="D93" s="35" t="s">
        <v>747</v>
      </c>
      <c r="E93" s="32" t="s">
        <v>748</v>
      </c>
    </row>
    <row r="94" spans="1:5" ht="60" hidden="1">
      <c r="A94" s="33">
        <v>3</v>
      </c>
      <c r="B94" s="33">
        <v>4</v>
      </c>
      <c r="C94" s="34">
        <v>1</v>
      </c>
      <c r="D94" s="35" t="s">
        <v>749</v>
      </c>
      <c r="E94" s="32" t="s">
        <v>750</v>
      </c>
    </row>
    <row r="95" spans="1:5" ht="45" hidden="1">
      <c r="A95" s="33">
        <v>3</v>
      </c>
      <c r="B95" s="33">
        <v>4</v>
      </c>
      <c r="C95" s="34">
        <v>2</v>
      </c>
      <c r="D95" s="35" t="s">
        <v>751</v>
      </c>
      <c r="E95" s="32" t="s">
        <v>752</v>
      </c>
    </row>
    <row r="96" spans="1:5" ht="30" hidden="1">
      <c r="A96" s="33">
        <v>3</v>
      </c>
      <c r="B96" s="33">
        <v>4</v>
      </c>
      <c r="C96" s="34">
        <v>3</v>
      </c>
      <c r="D96" s="35" t="s">
        <v>753</v>
      </c>
      <c r="E96" s="32" t="s">
        <v>754</v>
      </c>
    </row>
    <row r="97" spans="1:5" ht="45" hidden="1">
      <c r="A97" s="33">
        <v>3</v>
      </c>
      <c r="B97" s="33">
        <v>5</v>
      </c>
      <c r="C97" s="34">
        <v>0</v>
      </c>
      <c r="D97" s="35" t="s">
        <v>755</v>
      </c>
      <c r="E97" s="32" t="s">
        <v>756</v>
      </c>
    </row>
    <row r="98" spans="1:5" ht="75" hidden="1">
      <c r="A98" s="33">
        <v>3</v>
      </c>
      <c r="B98" s="33">
        <v>5</v>
      </c>
      <c r="C98" s="34">
        <v>1</v>
      </c>
      <c r="D98" s="35" t="s">
        <v>757</v>
      </c>
      <c r="E98" s="32" t="s">
        <v>758</v>
      </c>
    </row>
    <row r="99" spans="1:5" ht="60" hidden="1">
      <c r="A99" s="33">
        <v>3</v>
      </c>
      <c r="B99" s="33">
        <v>5</v>
      </c>
      <c r="C99" s="34">
        <v>2</v>
      </c>
      <c r="D99" s="35" t="s">
        <v>759</v>
      </c>
      <c r="E99" s="32" t="s">
        <v>760</v>
      </c>
    </row>
    <row r="100" spans="1:5" ht="60" hidden="1">
      <c r="A100" s="33">
        <v>3</v>
      </c>
      <c r="B100" s="33">
        <v>5</v>
      </c>
      <c r="C100" s="34">
        <v>3</v>
      </c>
      <c r="D100" s="35" t="s">
        <v>761</v>
      </c>
      <c r="E100" s="32" t="s">
        <v>762</v>
      </c>
    </row>
    <row r="101" spans="1:5" ht="60" hidden="1">
      <c r="A101" s="33">
        <v>3</v>
      </c>
      <c r="B101" s="33">
        <v>5</v>
      </c>
      <c r="C101" s="34">
        <v>4</v>
      </c>
      <c r="D101" s="35" t="s">
        <v>763</v>
      </c>
      <c r="E101" s="32" t="s">
        <v>764</v>
      </c>
    </row>
    <row r="102" spans="1:5" ht="60" hidden="1">
      <c r="A102" s="33">
        <v>3</v>
      </c>
      <c r="B102" s="33">
        <v>5</v>
      </c>
      <c r="C102" s="34">
        <v>5</v>
      </c>
      <c r="D102" s="35" t="s">
        <v>765</v>
      </c>
      <c r="E102" s="32" t="s">
        <v>766</v>
      </c>
    </row>
    <row r="103" spans="1:5" ht="25.5" hidden="1">
      <c r="A103" s="33">
        <v>3</v>
      </c>
      <c r="B103" s="33">
        <v>5</v>
      </c>
      <c r="C103" s="34">
        <v>6</v>
      </c>
      <c r="D103" s="35" t="s">
        <v>767</v>
      </c>
      <c r="E103" s="32" t="s">
        <v>768</v>
      </c>
    </row>
    <row r="104" spans="1:5" ht="45" hidden="1">
      <c r="A104" s="33">
        <v>3</v>
      </c>
      <c r="B104" s="33">
        <v>6</v>
      </c>
      <c r="C104" s="34">
        <v>0</v>
      </c>
      <c r="D104" s="35" t="s">
        <v>769</v>
      </c>
      <c r="E104" s="32" t="s">
        <v>770</v>
      </c>
    </row>
    <row r="105" spans="1:5" ht="45" hidden="1">
      <c r="A105" s="33">
        <v>3</v>
      </c>
      <c r="B105" s="33">
        <v>6</v>
      </c>
      <c r="C105" s="34">
        <v>1</v>
      </c>
      <c r="D105" s="35" t="s">
        <v>771</v>
      </c>
      <c r="E105" s="32" t="s">
        <v>772</v>
      </c>
    </row>
    <row r="106" spans="1:5" ht="45" hidden="1">
      <c r="A106" s="33">
        <v>3</v>
      </c>
      <c r="B106" s="33">
        <v>7</v>
      </c>
      <c r="C106" s="34">
        <v>0</v>
      </c>
      <c r="D106" s="35" t="s">
        <v>773</v>
      </c>
      <c r="E106" s="32" t="s">
        <v>774</v>
      </c>
    </row>
    <row r="107" spans="1:5" ht="30" hidden="1">
      <c r="A107" s="33">
        <v>3</v>
      </c>
      <c r="B107" s="33">
        <v>7</v>
      </c>
      <c r="C107" s="34">
        <v>1</v>
      </c>
      <c r="D107" s="35" t="s">
        <v>775</v>
      </c>
      <c r="E107" s="32" t="s">
        <v>776</v>
      </c>
    </row>
    <row r="108" spans="1:5" ht="45" hidden="1">
      <c r="A108" s="33">
        <v>3</v>
      </c>
      <c r="B108" s="33">
        <v>7</v>
      </c>
      <c r="C108" s="34">
        <v>2</v>
      </c>
      <c r="D108" s="35" t="s">
        <v>777</v>
      </c>
      <c r="E108" s="32" t="s">
        <v>778</v>
      </c>
    </row>
    <row r="109" spans="1:5" ht="30" hidden="1">
      <c r="A109" s="33">
        <v>3</v>
      </c>
      <c r="B109" s="33">
        <v>8</v>
      </c>
      <c r="C109" s="34">
        <v>0</v>
      </c>
      <c r="D109" s="35" t="s">
        <v>779</v>
      </c>
      <c r="E109" s="32" t="s">
        <v>780</v>
      </c>
    </row>
    <row r="110" spans="1:5" ht="60" hidden="1">
      <c r="A110" s="33">
        <v>3</v>
      </c>
      <c r="B110" s="33">
        <v>8</v>
      </c>
      <c r="C110" s="34">
        <v>1</v>
      </c>
      <c r="D110" s="35" t="s">
        <v>781</v>
      </c>
      <c r="E110" s="32" t="s">
        <v>782</v>
      </c>
    </row>
    <row r="111" spans="1:5" ht="75" hidden="1">
      <c r="A111" s="33">
        <v>3</v>
      </c>
      <c r="B111" s="33">
        <v>8</v>
      </c>
      <c r="C111" s="34">
        <v>2</v>
      </c>
      <c r="D111" s="35" t="s">
        <v>783</v>
      </c>
      <c r="E111" s="32" t="s">
        <v>784</v>
      </c>
    </row>
    <row r="112" spans="1:5" ht="45" hidden="1">
      <c r="A112" s="33">
        <v>3</v>
      </c>
      <c r="B112" s="33">
        <v>8</v>
      </c>
      <c r="C112" s="34">
        <v>3</v>
      </c>
      <c r="D112" s="35" t="s">
        <v>785</v>
      </c>
      <c r="E112" s="32" t="s">
        <v>786</v>
      </c>
    </row>
    <row r="113" spans="1:5" ht="45" hidden="1">
      <c r="A113" s="33">
        <v>3</v>
      </c>
      <c r="B113" s="33">
        <v>8</v>
      </c>
      <c r="C113" s="34">
        <v>4</v>
      </c>
      <c r="D113" s="35" t="s">
        <v>787</v>
      </c>
      <c r="E113" s="32" t="s">
        <v>788</v>
      </c>
    </row>
    <row r="114" spans="1:5" ht="30" hidden="1">
      <c r="A114" s="33">
        <v>3</v>
      </c>
      <c r="B114" s="33">
        <v>9</v>
      </c>
      <c r="C114" s="34">
        <v>0</v>
      </c>
      <c r="D114" s="35" t="s">
        <v>789</v>
      </c>
      <c r="E114" s="32" t="s">
        <v>790</v>
      </c>
    </row>
    <row r="115" spans="1:5" ht="105" hidden="1">
      <c r="A115" s="33">
        <v>3</v>
      </c>
      <c r="B115" s="33">
        <v>9</v>
      </c>
      <c r="C115" s="34">
        <v>1</v>
      </c>
      <c r="D115" s="35" t="s">
        <v>791</v>
      </c>
      <c r="E115" s="32" t="s">
        <v>792</v>
      </c>
    </row>
    <row r="116" spans="1:5" hidden="1">
      <c r="A116" s="33">
        <v>3</v>
      </c>
      <c r="B116" s="33">
        <v>9</v>
      </c>
      <c r="C116" s="34">
        <v>2</v>
      </c>
      <c r="D116" s="35" t="s">
        <v>793</v>
      </c>
      <c r="E116" s="32" t="s">
        <v>794</v>
      </c>
    </row>
    <row r="117" spans="1:5" hidden="1">
      <c r="A117" s="33">
        <v>3</v>
      </c>
      <c r="B117" s="33">
        <v>9</v>
      </c>
      <c r="C117" s="34">
        <v>3</v>
      </c>
      <c r="D117" s="35" t="s">
        <v>795</v>
      </c>
      <c r="E117" s="32" t="s">
        <v>796</v>
      </c>
    </row>
    <row r="118" spans="1:5" ht="45" hidden="1">
      <c r="A118" s="33">
        <v>4</v>
      </c>
      <c r="B118" s="33">
        <v>0</v>
      </c>
      <c r="C118" s="34">
        <v>0</v>
      </c>
      <c r="D118" s="36" t="s">
        <v>797</v>
      </c>
      <c r="E118" s="31" t="s">
        <v>798</v>
      </c>
    </row>
    <row r="119" spans="1:5" ht="45" hidden="1">
      <c r="A119" s="33">
        <v>4</v>
      </c>
      <c r="B119" s="33">
        <v>1</v>
      </c>
      <c r="C119" s="34">
        <v>0</v>
      </c>
      <c r="D119" s="35" t="s">
        <v>799</v>
      </c>
      <c r="E119" s="32" t="s">
        <v>800</v>
      </c>
    </row>
    <row r="120" spans="1:5" ht="30" hidden="1">
      <c r="A120" s="33">
        <v>4</v>
      </c>
      <c r="B120" s="33">
        <v>1</v>
      </c>
      <c r="C120" s="34">
        <v>1</v>
      </c>
      <c r="D120" s="35" t="s">
        <v>801</v>
      </c>
      <c r="E120" s="32" t="s">
        <v>802</v>
      </c>
    </row>
    <row r="121" spans="1:5" hidden="1">
      <c r="A121" s="33">
        <v>4</v>
      </c>
      <c r="B121" s="33">
        <v>1</v>
      </c>
      <c r="C121" s="34">
        <v>2</v>
      </c>
      <c r="D121" s="35" t="s">
        <v>803</v>
      </c>
      <c r="E121" s="32" t="s">
        <v>804</v>
      </c>
    </row>
    <row r="122" spans="1:5" ht="63.75" hidden="1">
      <c r="A122" s="33">
        <v>4</v>
      </c>
      <c r="B122" s="33">
        <v>2</v>
      </c>
      <c r="C122" s="34">
        <v>0</v>
      </c>
      <c r="D122" s="35" t="s">
        <v>805</v>
      </c>
      <c r="E122" s="32" t="s">
        <v>806</v>
      </c>
    </row>
    <row r="123" spans="1:5" ht="25.5" hidden="1">
      <c r="A123" s="33">
        <v>4</v>
      </c>
      <c r="B123" s="33">
        <v>2</v>
      </c>
      <c r="C123" s="34">
        <v>1</v>
      </c>
      <c r="D123" s="35" t="s">
        <v>807</v>
      </c>
      <c r="E123" s="32" t="s">
        <v>808</v>
      </c>
    </row>
    <row r="124" spans="1:5" ht="38.25" hidden="1">
      <c r="A124" s="33">
        <v>4</v>
      </c>
      <c r="B124" s="33">
        <v>2</v>
      </c>
      <c r="C124" s="34">
        <v>2</v>
      </c>
      <c r="D124" s="35" t="s">
        <v>809</v>
      </c>
      <c r="E124" s="32" t="s">
        <v>810</v>
      </c>
    </row>
    <row r="125" spans="1:5" ht="45" hidden="1">
      <c r="A125" s="33">
        <v>4</v>
      </c>
      <c r="B125" s="33">
        <v>2</v>
      </c>
      <c r="C125" s="34">
        <v>3</v>
      </c>
      <c r="D125" s="35" t="s">
        <v>811</v>
      </c>
      <c r="E125" s="32" t="s">
        <v>812</v>
      </c>
    </row>
    <row r="126" spans="1:5" ht="30" hidden="1">
      <c r="A126" s="33">
        <v>4</v>
      </c>
      <c r="B126" s="33">
        <v>3</v>
      </c>
      <c r="C126" s="34">
        <v>0</v>
      </c>
      <c r="D126" s="35" t="s">
        <v>813</v>
      </c>
      <c r="E126" s="32" t="s">
        <v>814</v>
      </c>
    </row>
    <row r="127" spans="1:5" ht="30" hidden="1">
      <c r="A127" s="33">
        <v>4</v>
      </c>
      <c r="B127" s="33">
        <v>3</v>
      </c>
      <c r="C127" s="34">
        <v>1</v>
      </c>
      <c r="D127" s="35" t="s">
        <v>815</v>
      </c>
      <c r="E127" s="32" t="s">
        <v>816</v>
      </c>
    </row>
    <row r="128" spans="1:5" hidden="1">
      <c r="A128" s="33">
        <v>4</v>
      </c>
      <c r="B128" s="33">
        <v>3</v>
      </c>
      <c r="C128" s="34">
        <v>2</v>
      </c>
      <c r="D128" s="35" t="s">
        <v>817</v>
      </c>
      <c r="E128" s="32" t="s">
        <v>818</v>
      </c>
    </row>
    <row r="129" spans="1:5" hidden="1">
      <c r="A129" s="33">
        <v>4</v>
      </c>
      <c r="B129" s="33">
        <v>3</v>
      </c>
      <c r="C129" s="34">
        <v>3</v>
      </c>
      <c r="D129" s="35" t="s">
        <v>819</v>
      </c>
      <c r="E129" s="32" t="s">
        <v>820</v>
      </c>
    </row>
    <row r="130" spans="1:5" ht="38.25" hidden="1">
      <c r="A130" s="33">
        <v>4</v>
      </c>
      <c r="B130" s="33">
        <v>3</v>
      </c>
      <c r="C130" s="34">
        <v>4</v>
      </c>
      <c r="D130" s="35" t="s">
        <v>821</v>
      </c>
      <c r="E130" s="32" t="s">
        <v>822</v>
      </c>
    </row>
    <row r="131" spans="1:5" ht="25.5" hidden="1">
      <c r="A131" s="33">
        <v>4</v>
      </c>
      <c r="B131" s="33">
        <v>4</v>
      </c>
      <c r="C131" s="34">
        <v>0</v>
      </c>
      <c r="D131" s="35" t="s">
        <v>823</v>
      </c>
      <c r="E131" s="32" t="s">
        <v>824</v>
      </c>
    </row>
    <row r="132" spans="1:5" ht="25.5" hidden="1">
      <c r="A132" s="33">
        <v>4</v>
      </c>
      <c r="B132" s="33">
        <v>4</v>
      </c>
      <c r="C132" s="34">
        <v>1</v>
      </c>
      <c r="D132" s="35" t="s">
        <v>825</v>
      </c>
      <c r="E132" s="32" t="s">
        <v>824</v>
      </c>
    </row>
  </sheetData>
  <mergeCells count="1">
    <mergeCell ref="A1:E1"/>
  </mergeCells>
  <printOptions horizontalCentered="1"/>
  <pageMargins left="0.70866141732283472" right="0.70866141732283472" top="0.35433070866141736" bottom="0.55118110236220474" header="0.23622047244094491" footer="0.23622047244094491"/>
  <pageSetup scale="70" orientation="landscape" r:id="rId1"/>
  <headerFooter>
    <oddFooter>&amp;L&amp;"-,Cursiva"&amp;10Ejercicio Fiscal 2019&amp;R&amp;"-,Cursiva"&amp;10Página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ESTIMACIÓN DE INGRESOS</vt:lpstr>
      <vt:lpstr>PRESUP.EGRESOS FUENTE FINANCIAM</vt:lpstr>
      <vt:lpstr>PROYECCIONES INGRESOS</vt:lpstr>
      <vt:lpstr>PROYECCIONES EGRESOS</vt:lpstr>
      <vt:lpstr>CLASIFIC.ADMINISTRATIVA</vt:lpstr>
      <vt:lpstr>CLASIFIC.FUNCIONAL DEL GASTO</vt:lpstr>
      <vt:lpstr>ESTUDIOS ACTUARIALES</vt:lpstr>
      <vt:lpstr>PLANTILLA  </vt:lpstr>
      <vt:lpstr> CAT. FUNCION, SUB FUNCION</vt:lpstr>
      <vt:lpstr>'PLANTILLA  '!Área_de_impresión</vt:lpstr>
      <vt:lpstr>' CAT. FUNCION, SUB FUNCION'!Títulos_a_imprimir</vt:lpstr>
      <vt:lpstr>CLASIFIC.ADMINISTRATIVA!Títulos_a_imprimir</vt:lpstr>
      <vt:lpstr>'CLASIFIC.FUNCIONAL DEL GASTO'!Títulos_a_imprimir</vt:lpstr>
      <vt:lpstr>'ESTIMACIÓN DE INGRESOS'!Títulos_a_imprimir</vt:lpstr>
      <vt:lpstr>'PLANTILLA  '!Títulos_a_imprimir</vt:lpstr>
      <vt:lpstr>'PRESUP.EGRESOS FUENTE FINANCIAM'!Títulos_a_imprimir</vt:lpstr>
      <vt:lpstr>'PROYECCIONES EGRESOS'!Títulos_a_imprimir</vt:lpstr>
      <vt:lpstr>'PROYECCIONES INGRESOS'!Títulos_a_imprimir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Chuy</cp:lastModifiedBy>
  <cp:lastPrinted>2019-01-04T23:43:02Z</cp:lastPrinted>
  <dcterms:created xsi:type="dcterms:W3CDTF">2013-09-24T17:23:29Z</dcterms:created>
  <dcterms:modified xsi:type="dcterms:W3CDTF">2019-01-04T23:45:31Z</dcterms:modified>
</cp:coreProperties>
</file>